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bertconsultant.sharepoint.com/sites/JRBC/06-missions/Documents partages/Premery/3 - DSP 2026/DSP ASST/2a_DCE/1_RC et annexes/"/>
    </mc:Choice>
  </mc:AlternateContent>
  <xr:revisionPtr revIDLastSave="1430" documentId="13_ncr:1_{1E46058A-BC09-4B0E-AAA0-F0B468606C94}" xr6:coauthVersionLast="47" xr6:coauthVersionMax="47" xr10:uidLastSave="{F95EA524-88F2-4CB4-8A27-E87C6FE1CFE1}"/>
  <bookViews>
    <workbookView xWindow="28680" yWindow="-120" windowWidth="29040" windowHeight="15720" tabRatio="707" xr2:uid="{00000000-000D-0000-FFFF-FFFF00000000}"/>
  </bookViews>
  <sheets>
    <sheet name="DQE - Montant TOTAL" sheetId="13" r:id="rId1"/>
    <sheet name="DQE - partie 1" sheetId="3" r:id="rId2"/>
    <sheet name="DQE - partie 2" sheetId="9" r:id="rId3"/>
    <sheet name="DQE - partie 3" sheetId="10" r:id="rId4"/>
  </sheets>
  <definedNames>
    <definedName name="_xlnm.Print_Titles" localSheetId="3">'DQE - partie 3'!$1:$3</definedName>
    <definedName name="_xlnm.Print_Area" localSheetId="0">'DQE - Montant TOTAL'!$A$1:$D$15</definedName>
    <definedName name="_xlnm.Print_Area" localSheetId="1">'DQE - partie 1'!$A$1:$F$17</definedName>
    <definedName name="_xlnm.Print_Area" localSheetId="3">'DQE - partie 3'!$A$1:$F$192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3" l="1"/>
  <c r="F15" i="3" s="1"/>
  <c r="F214" i="10"/>
  <c r="D11" i="3"/>
  <c r="D9" i="3"/>
  <c r="F192" i="10"/>
  <c r="F7" i="9"/>
  <c r="D7" i="3"/>
  <c r="F11" i="3"/>
  <c r="F9" i="3" l="1"/>
  <c r="F8" i="9"/>
  <c r="F7" i="3" l="1"/>
  <c r="F4" i="3"/>
  <c r="F5" i="9"/>
  <c r="F6" i="9"/>
  <c r="F217" i="10"/>
  <c r="F212" i="10"/>
  <c r="F199" i="10"/>
  <c r="F200" i="10"/>
  <c r="F201" i="10"/>
  <c r="F202" i="10"/>
  <c r="F205" i="10"/>
  <c r="F206" i="10"/>
  <c r="F207" i="10"/>
  <c r="F208" i="10"/>
  <c r="F209" i="10"/>
  <c r="F198" i="10"/>
  <c r="F190" i="10"/>
  <c r="F188" i="10"/>
  <c r="F180" i="10"/>
  <c r="F179" i="10"/>
  <c r="F178" i="10"/>
  <c r="F109" i="10"/>
  <c r="F110" i="10"/>
  <c r="F113" i="10"/>
  <c r="F114" i="10"/>
  <c r="F115" i="10"/>
  <c r="F116" i="10"/>
  <c r="F117" i="10"/>
  <c r="F118" i="10"/>
  <c r="F119" i="10"/>
  <c r="F120" i="10"/>
  <c r="F121" i="10"/>
  <c r="F123" i="10"/>
  <c r="F124" i="10"/>
  <c r="F125" i="10"/>
  <c r="F126" i="10"/>
  <c r="F127" i="10"/>
  <c r="F130" i="10"/>
  <c r="F131" i="10"/>
  <c r="F134" i="10"/>
  <c r="F135" i="10"/>
  <c r="F137" i="10"/>
  <c r="F138" i="10"/>
  <c r="F139" i="10"/>
  <c r="F140" i="10"/>
  <c r="F141" i="10"/>
  <c r="F145" i="10"/>
  <c r="F146" i="10"/>
  <c r="F147" i="10"/>
  <c r="F148" i="10"/>
  <c r="F149" i="10"/>
  <c r="F150" i="10"/>
  <c r="F154" i="10"/>
  <c r="F155" i="10"/>
  <c r="F156" i="10"/>
  <c r="F157" i="10"/>
  <c r="F158" i="10"/>
  <c r="F159" i="10"/>
  <c r="F160" i="10"/>
  <c r="F161" i="10"/>
  <c r="F162" i="10"/>
  <c r="F163" i="10"/>
  <c r="F164" i="10"/>
  <c r="F165" i="10"/>
  <c r="F169" i="10"/>
  <c r="F170" i="10"/>
  <c r="F171" i="10"/>
  <c r="F172" i="10"/>
  <c r="F108" i="10"/>
  <c r="F174" i="10" s="1"/>
  <c r="F91" i="10"/>
  <c r="F17" i="10"/>
  <c r="F18" i="10"/>
  <c r="F19" i="10"/>
  <c r="F20" i="10"/>
  <c r="F21" i="10"/>
  <c r="F22" i="10"/>
  <c r="F23" i="10"/>
  <c r="F25" i="10"/>
  <c r="F26" i="10"/>
  <c r="F28" i="10"/>
  <c r="F29" i="10"/>
  <c r="F30" i="10"/>
  <c r="F31" i="10"/>
  <c r="F33" i="10"/>
  <c r="F34" i="10"/>
  <c r="F35" i="10"/>
  <c r="F36" i="10"/>
  <c r="F37" i="10"/>
  <c r="F38" i="10"/>
  <c r="F39" i="10"/>
  <c r="F43" i="10"/>
  <c r="F44" i="10"/>
  <c r="F45" i="10"/>
  <c r="F46" i="10"/>
  <c r="F47" i="10"/>
  <c r="F48" i="10"/>
  <c r="F49" i="10"/>
  <c r="F51" i="10"/>
  <c r="F52" i="10"/>
  <c r="F53" i="10"/>
  <c r="F54" i="10"/>
  <c r="F55" i="10"/>
  <c r="F56" i="10"/>
  <c r="F57" i="10"/>
  <c r="F59" i="10"/>
  <c r="F60" i="10"/>
  <c r="F61" i="10"/>
  <c r="F62" i="10"/>
  <c r="F63" i="10"/>
  <c r="F64" i="10"/>
  <c r="F65" i="10"/>
  <c r="F67" i="10"/>
  <c r="F68" i="10"/>
  <c r="F69" i="10"/>
  <c r="F70" i="10"/>
  <c r="F71" i="10"/>
  <c r="F72" i="10"/>
  <c r="F73" i="10"/>
  <c r="F77" i="10"/>
  <c r="F78" i="10"/>
  <c r="F80" i="10"/>
  <c r="F81" i="10"/>
  <c r="F83" i="10"/>
  <c r="F84" i="10"/>
  <c r="F86" i="10"/>
  <c r="F87" i="10"/>
  <c r="F88" i="10"/>
  <c r="F89" i="10"/>
  <c r="F94" i="10"/>
  <c r="F95" i="10"/>
  <c r="F96" i="10"/>
  <c r="F97" i="10"/>
  <c r="F98" i="10"/>
  <c r="F99" i="10"/>
  <c r="F100" i="10"/>
  <c r="F10" i="10"/>
  <c r="F11" i="10"/>
  <c r="F12" i="10"/>
  <c r="F13" i="10"/>
  <c r="F14" i="10"/>
  <c r="F15" i="10"/>
  <c r="F9" i="10"/>
  <c r="F10" i="9" l="1"/>
  <c r="E27" i="10"/>
  <c r="F27" i="10" s="1"/>
  <c r="F101" i="10" s="1"/>
</calcChain>
</file>

<file path=xl/sharedStrings.xml><?xml version="1.0" encoding="utf-8"?>
<sst xmlns="http://schemas.openxmlformats.org/spreadsheetml/2006/main" count="533" uniqueCount="332">
  <si>
    <t xml:space="preserve">TOTAL Détail quantitatif estimatif </t>
  </si>
  <si>
    <t>Le montant total du DQE résulte de la somme des montants des parties 1 à 3 calculés dans les onglets du présent fichier</t>
  </si>
  <si>
    <t>Les quantités inscrites dans le DQE ne constituent pas les prévisions du service que les soumissionnaires sont libres de définir</t>
  </si>
  <si>
    <t>dans leur compte d'exploitation prévisionnel.</t>
  </si>
  <si>
    <t>Montant sur la durée du contrat</t>
  </si>
  <si>
    <t>ST1 : PARTIE 1 - Exploitation du service de l'assainissement collectif</t>
  </si>
  <si>
    <t>ST2 : PARTIE 2 - Prestations accessoires</t>
  </si>
  <si>
    <t>ST3 : PARTIE 3 - Travaux facturés aux abonnés</t>
  </si>
  <si>
    <t>TOTAL DQE sur la durée du contrat (ST1 + ST2 + ST3)</t>
  </si>
  <si>
    <t>Détail quantitatif estimatif relatif à l'exploitation du service d'assainissement collectif - Partie 1</t>
  </si>
  <si>
    <t>N°</t>
  </si>
  <si>
    <t>Description</t>
  </si>
  <si>
    <t>Unité</t>
  </si>
  <si>
    <t>Quantité sur la durée du contrat</t>
  </si>
  <si>
    <t xml:space="preserve">Prix unitaire
en €HT </t>
  </si>
  <si>
    <t>Montant total sur la durée du contrat
en €HT</t>
  </si>
  <si>
    <t>1-</t>
  </si>
  <si>
    <t>Part fixe semestrielle (F) :</t>
  </si>
  <si>
    <t>1.1</t>
  </si>
  <si>
    <t>Tous usagers</t>
  </si>
  <si>
    <t>2-</t>
  </si>
  <si>
    <t>Tarif unitaire de la part proportionnelle au volume consommé (R) :</t>
  </si>
  <si>
    <t>2.1</t>
  </si>
  <si>
    <r>
      <t>par m</t>
    </r>
    <r>
      <rPr>
        <vertAlign val="superscript"/>
        <sz val="10"/>
        <color theme="1"/>
        <rFont val="Arial"/>
        <family val="2"/>
      </rPr>
      <t>3</t>
    </r>
  </si>
  <si>
    <t>3-</t>
  </si>
  <si>
    <t>4-</t>
  </si>
  <si>
    <t>SOUS-TOTAL ST1 - PARTIE 1 (sur la durée du contrat)</t>
  </si>
  <si>
    <t>Détail quantitatif estimatif relatif aux prestations accessoires diverses - Partie 2</t>
  </si>
  <si>
    <t>P1</t>
  </si>
  <si>
    <t>Par contrôle</t>
  </si>
  <si>
    <t xml:space="preserve">Contre-visite de mise en conformité </t>
  </si>
  <si>
    <t>Par contre-visite</t>
  </si>
  <si>
    <t>SOUS-TOTAL ST2 - PARTIE 2 (sur la durée du contrat)</t>
  </si>
  <si>
    <t>Désignation</t>
  </si>
  <si>
    <t>Prix unitaire (en € HT)</t>
  </si>
  <si>
    <t>Quantité pour 100 branchements</t>
  </si>
  <si>
    <t>Total en €HT</t>
  </si>
  <si>
    <t>A - BRANCHEMENTS, HYDRAULIQUE</t>
  </si>
  <si>
    <t>A1 - Branchement neuf standard, jusqu'à 6 ml à compter de l'axe de la voirie - partie forfaitaire sans terrassement et réfection de voirie en domaine public</t>
  </si>
  <si>
    <t>Branchement standard en PVC jusqu'à une longueur de 6 ml, y compris :
- le piquage et le raccord de piquage sur la conduite de collecte des eaux usées, dont les joints nécessaires
- la canalisation de branchement (fourniture, pose et sujétions de raccordement), la pose en tranchée ouverte et en fourreau (PE annelé)
- la mise en service du branchement dont la réalisation d'une inspection vidéo et d'un essai d'étanchéité
- toutes sujétions supplémentaires non prévues par les prix du bordereau
non compris :
- la boîte de branchement, réhausse éventuelle, et tampon
- les terrassements, l'évacuation des déblais, réfections de voirie éventuelles, la fourniture et la mise en œuvre des matériaux de lits de pose, enrobage et remblayage, le grillage avertisseur
pour les canalisations des diamètres suivants :</t>
  </si>
  <si>
    <t>A1.1 - Canalisation en fonte à joints automatiques, assainissement :</t>
  </si>
  <si>
    <t>A1.1.1</t>
  </si>
  <si>
    <t xml:space="preserve">diamètre 100 mm </t>
  </si>
  <si>
    <t>U</t>
  </si>
  <si>
    <t>A1.1.2</t>
  </si>
  <si>
    <t xml:space="preserve">diamètre 125 mm </t>
  </si>
  <si>
    <t>A1.1.3</t>
  </si>
  <si>
    <t>diamètre 160 mm</t>
  </si>
  <si>
    <t>A1.1.4</t>
  </si>
  <si>
    <t xml:space="preserve">diamètre 200 mm </t>
  </si>
  <si>
    <t>A1.1.5</t>
  </si>
  <si>
    <t>diamètre 250 mm</t>
  </si>
  <si>
    <t>A1.1.6</t>
  </si>
  <si>
    <t>diamètre 300 mm</t>
  </si>
  <si>
    <t>A1.1.7</t>
  </si>
  <si>
    <t>diamètre 400 mm</t>
  </si>
  <si>
    <t>A1.2 - Canalisation en PVC rigide CR8 conforme à la norme NF, à joints souples, assainissement :</t>
  </si>
  <si>
    <t>A1.2.1</t>
  </si>
  <si>
    <t>A1.2.2</t>
  </si>
  <si>
    <t>A1.2.3</t>
  </si>
  <si>
    <t>A1.2.4</t>
  </si>
  <si>
    <t>A1.2.5</t>
  </si>
  <si>
    <t>A1.2.6</t>
  </si>
  <si>
    <t>A1.2.7</t>
  </si>
  <si>
    <t>A1.3 - Canalisation en PVC rigide CR16 conforme à la norme NF, à joints souples, assainissement :</t>
  </si>
  <si>
    <t>A1.3.1</t>
  </si>
  <si>
    <t>A1.3.2</t>
  </si>
  <si>
    <t>A1.3.3</t>
  </si>
  <si>
    <t>A1.3.4</t>
  </si>
  <si>
    <t>A1.3.5</t>
  </si>
  <si>
    <t>A1.3.6</t>
  </si>
  <si>
    <t>A1.3.7</t>
  </si>
  <si>
    <t>A1.4 - Canalisation en PEHD conforme à la norme NF, à joints souples, assainissement :</t>
  </si>
  <si>
    <t>A1.4.1</t>
  </si>
  <si>
    <t>A1.4.2</t>
  </si>
  <si>
    <t>A1.4.3</t>
  </si>
  <si>
    <t>A1.4.4</t>
  </si>
  <si>
    <t>A1.4.5</t>
  </si>
  <si>
    <t>A1.4.6</t>
  </si>
  <si>
    <t>A1.4.7</t>
  </si>
  <si>
    <t xml:space="preserve">A2 - Branchement neuf standard - Plus-value au prix A1.1 à A1.10 en cas de longueur supérieure à 6 ml. Prix par ml au-delà de 6 ml (les sujétions listées aux prix A1 s’appliquent aux prix A2) </t>
  </si>
  <si>
    <t>A2.1 - Canalisation en fonte à joints automatiques, assainissement :</t>
  </si>
  <si>
    <t>A2.1.1</t>
  </si>
  <si>
    <t>ml</t>
  </si>
  <si>
    <t>A2.1.2</t>
  </si>
  <si>
    <t>A2.1.3</t>
  </si>
  <si>
    <t>A2.1.4</t>
  </si>
  <si>
    <t>A2.1.5</t>
  </si>
  <si>
    <t>A2.1.6</t>
  </si>
  <si>
    <t>A2.1.7</t>
  </si>
  <si>
    <t>A2.2 - Canalisation en PVC rigide CR8 conforme à la norme NF, à joints souples, assainissement :</t>
  </si>
  <si>
    <t>A2.2.1</t>
  </si>
  <si>
    <t>A2.2.2</t>
  </si>
  <si>
    <t>A2.2.3</t>
  </si>
  <si>
    <t>A2.2.4</t>
  </si>
  <si>
    <t>A2.2.5</t>
  </si>
  <si>
    <t>A2.2.6</t>
  </si>
  <si>
    <t>A2.2.7</t>
  </si>
  <si>
    <t>A2.3 - Canalisation en PVC rigide CR16 conforme à la norme NF, à joints souples, assainissement :</t>
  </si>
  <si>
    <t>A2.3.1</t>
  </si>
  <si>
    <t>A2.3.2</t>
  </si>
  <si>
    <t>A2.3.3</t>
  </si>
  <si>
    <t>A2.3.4</t>
  </si>
  <si>
    <t>A2.3.5</t>
  </si>
  <si>
    <t>A2.3.6</t>
  </si>
  <si>
    <t>A2.3.7</t>
  </si>
  <si>
    <t>A2.4 - Canalisation en PEHD conforme à la norme NF, à joints souples, assainissement :</t>
  </si>
  <si>
    <t>A2.4.1</t>
  </si>
  <si>
    <t>A2.4.2</t>
  </si>
  <si>
    <t>A2.4.3</t>
  </si>
  <si>
    <t>A2.4.4</t>
  </si>
  <si>
    <t>A2.4.5</t>
  </si>
  <si>
    <t>A2.4.6</t>
  </si>
  <si>
    <t>A2.4.7</t>
  </si>
  <si>
    <t>A3 - Equipements et travaux complémentaires</t>
  </si>
  <si>
    <t>A3.1 - Boîtes de branchements</t>
  </si>
  <si>
    <t>A3.1.1</t>
  </si>
  <si>
    <t>Construction d’une boîte de branchement en PVC de 315 mm avec tampon en fonte série trottoir de diamètre 400 mm pour une hauteur de 1 m</t>
  </si>
  <si>
    <t>A3.1.2</t>
  </si>
  <si>
    <t>Construction d’une boîte de branchement en PVC de 400 mm avec tampon en fonte série trottoir de diamètre 500 mm pour une hauteur de 1 m</t>
  </si>
  <si>
    <t>A3.2 - Réhausses</t>
  </si>
  <si>
    <t>A3.2.1</t>
  </si>
  <si>
    <t xml:space="preserve">Fourniture et pose réhausse PVC de 315 </t>
  </si>
  <si>
    <t>dm</t>
  </si>
  <si>
    <t>A3.2.2</t>
  </si>
  <si>
    <t xml:space="preserve">Fourniture et pose réhausse PVC de 400 </t>
  </si>
  <si>
    <t>A3.3 - Fourniture et pose d’un regard de visite circulaire de diamètre 1000, y compris tampon en fonte trafic intense, classe 400 Kn :</t>
  </si>
  <si>
    <t>A3.3.1</t>
  </si>
  <si>
    <t>pour une profondeur fil d’eau inférieure ou égale à 1m50</t>
  </si>
  <si>
    <t>A3.3.2</t>
  </si>
  <si>
    <t>plus-value pour surprofondeur au-delà de 1m50</t>
  </si>
  <si>
    <t xml:space="preserve">A3.4 - Construction de regard de branchement EU en béton préfabriqué ou coulé en place avec ou sans décantation pour regard de branchement en limite de propriété ou pour regard de maintenance intermédiaire. </t>
  </si>
  <si>
    <t>A3.4.1</t>
  </si>
  <si>
    <t>300x300 mm</t>
  </si>
  <si>
    <t>A3.4.2</t>
  </si>
  <si>
    <t>400x400 mm</t>
  </si>
  <si>
    <t>A3.4.3</t>
  </si>
  <si>
    <t>500x500 mm</t>
  </si>
  <si>
    <t>A3.4.4</t>
  </si>
  <si>
    <t>600x600 mm</t>
  </si>
  <si>
    <t>A3.5</t>
  </si>
  <si>
    <t>Mise hors service de fosse ou autre installation (déconnexion des ouvrages au réseau, hors vidange et démontage)</t>
  </si>
  <si>
    <t>A3.6.1</t>
  </si>
  <si>
    <t>A3.6.2</t>
  </si>
  <si>
    <t>A3.6.3</t>
  </si>
  <si>
    <t>A3.6.4</t>
  </si>
  <si>
    <t>A3.6.5</t>
  </si>
  <si>
    <t>A3.6.6</t>
  </si>
  <si>
    <t>A3.6.7</t>
  </si>
  <si>
    <t>Sous-total PRIX A (StA= somme des prix A1.1.1 à A3.6.7)</t>
  </si>
  <si>
    <t>B - TRAVAUX PUBLICS</t>
  </si>
  <si>
    <t>B1 - Terrassement</t>
  </si>
  <si>
    <t>B1.1 - Tranchée en terrain ordinaire à une profondeur conforme au CCTG, hors évacuation des déblais</t>
  </si>
  <si>
    <t>B1.1.1</t>
  </si>
  <si>
    <t>Tranchée à la pelle mécanique jusqu'à une longueur de 6 ml</t>
  </si>
  <si>
    <t>B1.1.2</t>
  </si>
  <si>
    <t>Tranchée à la pelle mécanique pour la longueur au-delà de 6 ml</t>
  </si>
  <si>
    <t>par ml au-delà de 6 ml</t>
  </si>
  <si>
    <t>B1.1.3</t>
  </si>
  <si>
    <t>Tranchée exécutée manuellement en cas d’impossibilité d’emploi d’engins mécaniques</t>
  </si>
  <si>
    <t>m³</t>
  </si>
  <si>
    <t>B1.2 - Plus-value aux prix B1.1 pour conditions particulières de terrassement</t>
  </si>
  <si>
    <t>B1.2.1</t>
  </si>
  <si>
    <t>Surprofondeur de terrassement</t>
  </si>
  <si>
    <t>dm.ml au-delà de ce qui est inclus dans les prix B1.1</t>
  </si>
  <si>
    <t>B1.2.2</t>
  </si>
  <si>
    <t>Surlargeur de terrassement en cas de tranchée commune à d'autres services</t>
  </si>
  <si>
    <t>B1.2.3</t>
  </si>
  <si>
    <t>B1.2.4</t>
  </si>
  <si>
    <t xml:space="preserve">Plus value pour terrain rocheux nécessitant l'emploi d'un BRH </t>
  </si>
  <si>
    <t>B1.2.5</t>
  </si>
  <si>
    <t>Plus value pour terrain rocheux nécessitant l'emploi d'un compresseur</t>
  </si>
  <si>
    <t>B1.2.6</t>
  </si>
  <si>
    <t>Blindage et étaiement des parois de fouille par bouclier ou caisson mobile constitué de panneaux de protection ou rigide à écartement fixe ou à bras extensibles
Le blindage des tranchées est obligatoire dès lors que leur profondeur est supérieure à 1,30 m et que leur largeur est égale ou inférieure aux 2/3 de leur profondeur.</t>
  </si>
  <si>
    <t xml:space="preserve"> m² de paroi de fouille blindée</t>
  </si>
  <si>
    <t>B1.2.7</t>
  </si>
  <si>
    <t>Plus-value pour longement d'ouvrages enterrés apparents dans la tranchée, quel que soit le diamètre</t>
  </si>
  <si>
    <t>B1.2.8</t>
  </si>
  <si>
    <t>Plus-value pour croisement de réseaux quel que soit le diamètre</t>
  </si>
  <si>
    <t>B1.2.9</t>
  </si>
  <si>
    <t>Signalisation temporaire par feux tricolores (toute heure pendant laquelle un dysfonctionnement des feux sera constaté (quelle qu'en soit la durée) ne sera pas prise en compte)</t>
  </si>
  <si>
    <t>heure</t>
  </si>
  <si>
    <t>Percement de mur ou paroi en maçonnerie ou en béton</t>
  </si>
  <si>
    <t>B1.2.10.1</t>
  </si>
  <si>
    <t>Mur d'épaisseur ≤ 20 cm</t>
  </si>
  <si>
    <t>B1.2.10.2</t>
  </si>
  <si>
    <t>Mur d'épaisseur 20 cm &lt; e ≤ 50 cm</t>
  </si>
  <si>
    <t>B1.2.10.3</t>
  </si>
  <si>
    <t>Mur d'épaisseur 50 cm &lt; e ≤ 100 cm</t>
  </si>
  <si>
    <t>B1.2.10.4</t>
  </si>
  <si>
    <t>Mur d'épaisseur &gt; 100 cm</t>
  </si>
  <si>
    <t>B1.2.11</t>
  </si>
  <si>
    <t>Epuisement par pompage en fond de fouille</t>
  </si>
  <si>
    <t>B2 - Fonçage horizontal</t>
  </si>
  <si>
    <t>B2.1</t>
  </si>
  <si>
    <t>B2.2</t>
  </si>
  <si>
    <t>B3 - Enrobage et remblaiement</t>
  </si>
  <si>
    <t>B3.1</t>
  </si>
  <si>
    <t>B3.2</t>
  </si>
  <si>
    <t>Remblaiement avec le matériel extrait</t>
  </si>
  <si>
    <t>Fourniture et mise en œuvre des matériaux de remblai de la tranchée, d'une couche conforme à l'usage de la voie (ex : voie piéton, voie carrossable, voie accessible aux camions), y compris chargement, mise en fouille, réglage, compactage et entretien</t>
  </si>
  <si>
    <t>B3.3.1</t>
  </si>
  <si>
    <t>Grave non traitée 0/31,5</t>
  </si>
  <si>
    <t>B3.3.2</t>
  </si>
  <si>
    <t>Concassés calcaire 0/20</t>
  </si>
  <si>
    <t>B3.3.3</t>
  </si>
  <si>
    <t>Grave ciment dosé à 100 kg/m3</t>
  </si>
  <si>
    <t>B3.3.4</t>
  </si>
  <si>
    <t>Sable de rivière</t>
  </si>
  <si>
    <t>B3.4</t>
  </si>
  <si>
    <t xml:space="preserve">Fourniture et pose du grillage avertisseur  </t>
  </si>
  <si>
    <t>B4 – Démolition et réfection de trottoirs et de chaussées en domaine public</t>
  </si>
  <si>
    <t>B4.1 - Démolition et construction</t>
  </si>
  <si>
    <t>B4.1.1</t>
  </si>
  <si>
    <t>Découpe soignée du revêtement de chaussée ou trottoir à la scie</t>
  </si>
  <si>
    <t>ml de tranchée sciée</t>
  </si>
  <si>
    <t>B4.1.2</t>
  </si>
  <si>
    <t xml:space="preserve">Démolition de maçonnerie en moellon ou parpaing (enterrés ou non) dont les terrassements complémentaires, le rognage éventuel, la démolition de l’ouvrage ou partie d’ouvrage, le chargement, le transport et l'évacuation des déblais en décharge, y compris les droits de décharge </t>
  </si>
  <si>
    <t>B4.1.3</t>
  </si>
  <si>
    <t xml:space="preserve">Démolition de maçonnerie en béton armé dont les terrassements complémentaires, le rognage éventuel, la démolition de l’ouvrage ou partie d’ouvrage, le chargement, le transport et l'évacuation des déblais en décharge, y compris les droits de décharge </t>
  </si>
  <si>
    <t>B4.1.4</t>
  </si>
  <si>
    <t xml:space="preserve">Construction ou reconstruction d'ouvrages ou de murs en maçonnerie d'agglo, dont fourniture et mise en œuvre, enduits et chapes, toutes sujétions. </t>
  </si>
  <si>
    <t>m²</t>
  </si>
  <si>
    <t>B4.1.5</t>
  </si>
  <si>
    <t>Construction d'ouvrages en béton armé dosé à 350 kg/m3, dont fourniture et mise en œuvre, réglage et damage, coffrage et décoffrage.</t>
  </si>
  <si>
    <t>B4.1.6</t>
  </si>
  <si>
    <t>Réalisation de butée et massif d'ancrage en béton dosé à 250 kg/m3, dont fourniture et mise en œuvre, réglage et damage, coffrage et décoffrage.</t>
  </si>
  <si>
    <t>B4.2 - Réfection des couches de surface</t>
  </si>
  <si>
    <t>B4.2.1</t>
  </si>
  <si>
    <t xml:space="preserve">Réfection en terre végétale et engazonnement (ep : 0.30 m au-dessus remblai) : </t>
  </si>
  <si>
    <t>B4.2.2</t>
  </si>
  <si>
    <t xml:space="preserve">Réfection en stabilisé 0/4 - épaisseur 0.05 m : sable de concassage 0/4 sur 5cm, pour surfaçage d'aire stabilisée, y compris répandage, arrosage, compactage, cylindrage </t>
  </si>
  <si>
    <t>B4.2.3</t>
  </si>
  <si>
    <t>Réfection en sable-ciment</t>
  </si>
  <si>
    <t>B4.2.4</t>
  </si>
  <si>
    <t>Réfection en mono-couche</t>
  </si>
  <si>
    <t>B4.2.5</t>
  </si>
  <si>
    <t xml:space="preserve">Réfection en bi-couche : application d'un enduit superficiel bi-couche, après épandage d'une couche d'accrochage en émulsion de bitume. Cloutage (10/14), 1ère couche (6/10), 2ème couche (4/6) </t>
  </si>
  <si>
    <t>B4.2.6</t>
  </si>
  <si>
    <t>Réfection en enrobés à chaud noir 0/6 pour trottoir, épaisseur 0,06 m, après épandage d'une couche d'accrochage en émulsion de bitume</t>
  </si>
  <si>
    <t>B4.2.7</t>
  </si>
  <si>
    <t>Réfection en enrobés à chaud noir 0/10 pour chaussée, épaisseur 0,08 m, après épandage d'une couche d'accrochage en émulsion de bitume</t>
  </si>
  <si>
    <t>B4.2.8</t>
  </si>
  <si>
    <t>Réfection en enrobés bruns à chaud 0 / 6 - épaisseur 0,05 m</t>
  </si>
  <si>
    <t>B4.2.9</t>
  </si>
  <si>
    <t>Réfection en enrobés couleur sable</t>
  </si>
  <si>
    <t>B4.2.10</t>
  </si>
  <si>
    <t>Réfection en enrobés phonique</t>
  </si>
  <si>
    <t>B4.2.11</t>
  </si>
  <si>
    <t>Réfection en enrobés drainants</t>
  </si>
  <si>
    <t>B4.2.12</t>
  </si>
  <si>
    <t>Réfection en béton désactivé,  y compris joints de dilatation</t>
  </si>
  <si>
    <t>B4.3 - Dépose et repose de matériaux</t>
  </si>
  <si>
    <t>La dépose et la repose de matériaux comprend la mise en dépôt provisoire et le gardiennage, le nettoyage des éléments déposés, la réutilisation des matériaux d'origine et le remplacement des éléments manquants ou non réutilisables, toutes sujétions et fournitures</t>
  </si>
  <si>
    <t>B4.3.1</t>
  </si>
  <si>
    <t xml:space="preserve">Dépose et repose des bordures de trottoirs ou caniveaux en béton, y compris béton de fondation et jointement </t>
  </si>
  <si>
    <t>B4.3.2</t>
  </si>
  <si>
    <t xml:space="preserve">Dépose et repose des bordures de trottoirs ou caniveaux en pierre naturelle, y compris béton de fondation et jointement </t>
  </si>
  <si>
    <t>B4.3.3</t>
  </si>
  <si>
    <t>Dépose et repose de pavés autobloquants, y compris démontage par tout moyen, décrottage, pose sur lit de sable avec rejointement au mortier de ciment</t>
  </si>
  <si>
    <t>B4.3.4</t>
  </si>
  <si>
    <t>Démontage et rétablissement de clôture identique à l'existant, dont la fourniture de matériaux complémentaires si nécessaire, la fourniture et mise en place de poteaux</t>
  </si>
  <si>
    <t>Sous-total PRIX B (StB= somme des prix B1.1.1 à B.4.3.4)</t>
  </si>
  <si>
    <t>C. RABAIS SUR TRAVAUX DE BRANCHEMENTS NEUFS</t>
  </si>
  <si>
    <t>Il sera consenti un rabais sur les travaux de branchements (ensemble des prix A et B d'un même devis) en fonction de leur nombre :</t>
  </si>
  <si>
    <t>Rabais en %</t>
  </si>
  <si>
    <t>C1.1</t>
  </si>
  <si>
    <t>•  pour la réalisation d'un branchement eaux pluviales et d'un branchement eaux usées pour le même usager</t>
  </si>
  <si>
    <t>%</t>
  </si>
  <si>
    <t>= - Rabais C1.1 x (STA + STB) x 6%</t>
  </si>
  <si>
    <t>C1.2</t>
  </si>
  <si>
    <t>• à partir de 3 branchements, jusqu'à 6 branchements</t>
  </si>
  <si>
    <t>= - Rabais C1.2 x (STA + STB) x 6%</t>
  </si>
  <si>
    <t>C1.3</t>
  </si>
  <si>
    <t>• au-delà de 6 branchements</t>
  </si>
  <si>
    <t>= - Rabais C1.3 x (STA + STB) x 7%</t>
  </si>
  <si>
    <t>Cette remise sera consentie au Maître d'Ouvrage ou Maître d'Œuvre ordonnateur des travaux aux conditions suivantes:</t>
  </si>
  <si>
    <t>1.Le nombre de branchements sera apprécié en fonction de la situation géographique, c'est-à-dire plusieurs branchements dans une même rue. S'il s'agit d'un quartier ou d'un lotissement, les parties conviennent de se rencontrer pour définir l'opportunité d'appliquer ou non les remises précisées ci-dessus.</t>
  </si>
  <si>
    <t>2. La réalisation des branchements doit pouvoir s'effectuer en continu, c'est-à-dire qu'une fois un branchement achevé, le Fermier devra pouvoir exécuter un autre branchement et ainsi de suite. Si les travaux devaient être interrompus par le fait du Fermier, les conditions financières ci-dessus resteraient en vigueur.</t>
  </si>
  <si>
    <t>Dans le cas où l'une des conditions énumérées ci-dessus ne pourrait être remplie, soit au niveau du devis estimatif, soit durant la réalisation des travaux, il conviendrait de revenir aux tarifs bruts fixés.</t>
  </si>
  <si>
    <t>Sous-total PRIX C (StC= somme des prix C1.1 à C.1.3)</t>
  </si>
  <si>
    <t>D. TRAVAUX DE RACCORDEMENT</t>
  </si>
  <si>
    <t>Quantité pour 100 raccordements</t>
  </si>
  <si>
    <t>D1 – Travaux de raccordement aux ouvrages du service des réseaux réalisés par un tiers, et mise en service des réseaux hors terrassement</t>
  </si>
  <si>
    <t>D1.1 - Raccordement complet par té sur conduite existante, toutes sujétions incluses</t>
  </si>
  <si>
    <t>D1.1.1</t>
  </si>
  <si>
    <r>
      <t xml:space="preserve">DN </t>
    </r>
    <r>
      <rPr>
        <sz val="12"/>
        <rFont val="Arial"/>
        <family val="2"/>
      </rPr>
      <t xml:space="preserve">≤ </t>
    </r>
    <r>
      <rPr>
        <sz val="10"/>
        <rFont val="Arial"/>
        <family val="2"/>
      </rPr>
      <t>200 mm</t>
    </r>
  </si>
  <si>
    <t>D1.1.2</t>
  </si>
  <si>
    <r>
      <t xml:space="preserve">200 mm &lt; DN </t>
    </r>
    <r>
      <rPr>
        <sz val="12"/>
        <rFont val="Arial"/>
        <family val="2"/>
      </rPr>
      <t xml:space="preserve">≤ </t>
    </r>
    <r>
      <rPr>
        <sz val="10"/>
        <rFont val="Arial"/>
        <family val="2"/>
      </rPr>
      <t>250 mm</t>
    </r>
  </si>
  <si>
    <t>D1.1.3</t>
  </si>
  <si>
    <r>
      <t xml:space="preserve">250 mm &lt; DN </t>
    </r>
    <r>
      <rPr>
        <sz val="12"/>
        <rFont val="Arial"/>
        <family val="2"/>
      </rPr>
      <t xml:space="preserve">≤ </t>
    </r>
    <r>
      <rPr>
        <sz val="10"/>
        <rFont val="Arial"/>
        <family val="2"/>
      </rPr>
      <t>300 mm</t>
    </r>
  </si>
  <si>
    <t>D1.1.4</t>
  </si>
  <si>
    <r>
      <t xml:space="preserve">300 mm &lt; DN </t>
    </r>
    <r>
      <rPr>
        <sz val="12"/>
        <rFont val="Arial"/>
        <family val="2"/>
      </rPr>
      <t xml:space="preserve">≤ </t>
    </r>
    <r>
      <rPr>
        <sz val="10"/>
        <rFont val="Arial"/>
        <family val="2"/>
      </rPr>
      <t>400 mm</t>
    </r>
  </si>
  <si>
    <t>D1.1.5</t>
  </si>
  <si>
    <t>DN &gt; 400 mm</t>
  </si>
  <si>
    <t>D1.2 - Raccordement en prolongement de conduite, toutes sujétions incluses</t>
  </si>
  <si>
    <t>D1.2.1</t>
  </si>
  <si>
    <t>D1.2.2</t>
  </si>
  <si>
    <t>D1.2.3</t>
  </si>
  <si>
    <t>D1.2.4</t>
  </si>
  <si>
    <t>D1.2.5</t>
  </si>
  <si>
    <t>Détail quantitatif estimatif relatif aux travaux facturés aux usagers - Partie 3</t>
  </si>
  <si>
    <t>Contrôle de conformité pour les nouveaux raccordements au réseau public de collecte des eaux usées ou en cas de modification des conditions de raccordement</t>
  </si>
  <si>
    <t>Contrôle de conformité du raccordement lors de cession d’immeuble</t>
  </si>
  <si>
    <t>Part proportionnelle au volume des eaux usées</t>
  </si>
  <si>
    <t>Contrôle de conformité :</t>
  </si>
  <si>
    <t>Travaux et prestions accessoires liés à l’assainissement collectif facturés aux usagers et tiers</t>
  </si>
  <si>
    <t>par usager et par an</t>
  </si>
  <si>
    <t>par an</t>
  </si>
  <si>
    <t>Rémunération pour les prestations d’entretien des ouvrages et équipements de collecte des eaux pluviales (EP)</t>
  </si>
  <si>
    <t>P1.1</t>
  </si>
  <si>
    <t>P1.2</t>
  </si>
  <si>
    <t>P1.3</t>
  </si>
  <si>
    <t>UNITÉ</t>
  </si>
  <si>
    <t>AVERTISSEMENT
Les prix de travaux comprennent l'organisation du chantier, la gestion de la procédure administrative préalable à la réalisation des travaux (DT/DICT, permission/autorisation de voirie, permis de stationnement, arrêté de circulation, obtention des arrêtés d'autorisation de travaux), les travaux de balisage et signalisation de chantier conformément à la règlementation, le nettoyage du chantier et les récolements en classe A.
Ces prix comprennent également toutes sujétions liées à la présence d'amiante</t>
  </si>
  <si>
    <t>A3.6 - Fourniture et pose de coudes pour tuyau (quel que soit l'angle)</t>
  </si>
  <si>
    <t>Les prestations de terrassement comprennent :
- le repérage des ouvrages enterrés, 
- tous travaux de sondage, 
- la mise en dépôt éventuelle des matériaux à réutiliser, 
- les sujétions dues à la présence de racines, y compris le débroussaillage et le dessouchage d'arbres
- le dégagement des conduites à raccorder
- le dressement des parois et réglage du fond de forme, et leur entretien avant la pose des canalisations
- les contrôles de compactage et autres essais nécessaires
- tout dispositif nécessaire à la sécurité des piétons et véhicules et à l'accès des riverains
- toute sujétion supplémentaire non prévue par les prix du bordereau
En cas de tranchée commune avec un autre service (ex : eau potable, gaz, électricité, télécommunications), l'exploitant facture au demandeur la quote-part du coût de terrassement liée à la mise en place du branchement d'assainissement collectif</t>
  </si>
  <si>
    <t>Évacuation des terres et matériaux excédentaires ou impropres au remblai en décharge</t>
  </si>
  <si>
    <t>Fonçage horizontal en sous-œuvre pour passage de canalisation Diamètre ≤ 200 mm</t>
  </si>
  <si>
    <t>Fonçage horizontal en sous-œuvre pour passage de canalisation Diamètre &gt; 200 mm</t>
  </si>
  <si>
    <t>Fourniture et mise en œuvre du lit de pose (0,10 m) et enrobage (assise, remblai latéral et remblai de 0,20 m au-dessus de la génératrice supérieure) en sable 0/6 y compris chargement, mise en fouille et réglage</t>
  </si>
  <si>
    <t xml:space="preserve">Les réfections et traitements de surface sont réalisés conformes à l'existant et comprennent :
- le décaissement, rabotage éventuel du revêtement et l'évacuation de la grave concassée 
- la reprise des découpes de rive 
- le reprofilage 
- le nettoyage des surfaces 
- la mise à niveau de tous les ouvrages 
- le réglage éventuel des ouvrages sous chaussée 
- la fourniture, le transport et la mise en place du revêtement 
- le raccordement du nouveau revêtement par accrochage à l'émulsion au niveau de la découpe, et d'une bande d'émulsion bitumée sablée à la claie 
- le compactage et cylindrage soigné 
- le rétablissement de la signalisation horizontale, verticale et du mobilier urbain 
- le nettoyage après travaux des bordures et ouvrages sous chaussée (regards de visite, boites de branchement) - toutes fournitures et sujétions </t>
  </si>
  <si>
    <r>
      <t xml:space="preserve">SOUS-TOTAL INTERMÉDIAIRE , </t>
    </r>
    <r>
      <rPr>
        <b/>
        <i/>
        <u/>
        <sz val="12"/>
        <rFont val="Arial"/>
        <family val="2"/>
      </rPr>
      <t>pour 100 branchements= StA + StB + StC</t>
    </r>
  </si>
  <si>
    <t>SOUS-TOTAL INTERMÉDIAIRE - PARTIE D, pour 100 raccordements (somme des prix D1.1.1 à D1.2.5)</t>
  </si>
  <si>
    <t>Quote-part relative aux réseaux unitaires affectée au pluvial (UN)</t>
  </si>
  <si>
    <t>Contrôle de conformité du raccordement dans le cadre de travaux réalisés sous maîtrise d’ouvrage d’un tiers/Collectivité</t>
  </si>
  <si>
    <t>P1.4</t>
  </si>
  <si>
    <r>
      <t xml:space="preserve">SOUS-TOTAL PARTIES A à C, </t>
    </r>
    <r>
      <rPr>
        <b/>
        <u/>
        <sz val="12"/>
        <rFont val="Arial"/>
        <family val="2"/>
      </rPr>
      <t xml:space="preserve">pour 20 branchements sur la durée du contrat </t>
    </r>
    <r>
      <rPr>
        <b/>
        <sz val="12"/>
        <rFont val="Arial"/>
        <family val="2"/>
      </rPr>
      <t>(= sous-total intermédiaire x 20 / 100)</t>
    </r>
  </si>
  <si>
    <t>SOUS-TOTAL ST3, PARTIE 3 (sur la durée du contrat) = sous-total parties A à C + sous-total partie D</t>
  </si>
  <si>
    <r>
      <t xml:space="preserve">SOUT-TOTAL PARTIE D, </t>
    </r>
    <r>
      <rPr>
        <b/>
        <u/>
        <sz val="12"/>
        <rFont val="Arial"/>
        <family val="2"/>
      </rPr>
      <t>pour 1 raccordement</t>
    </r>
    <r>
      <rPr>
        <b/>
        <sz val="12"/>
        <rFont val="Arial"/>
        <family val="2"/>
      </rPr>
      <t xml:space="preserve"> (= sous-total intermédiaire * 1 / 100)</t>
    </r>
  </si>
  <si>
    <t>5-</t>
  </si>
  <si>
    <t>Tarifs de réception des matières de vidange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</si>
</sst>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
    <numFmt numFmtId="165" formatCode="_-* #,##0\ &quot;€&quot;_-;\-* #,##0\ &quot;€&quot;_-;_-* &quot;-&quot;??\ &quot;€&quot;_-;_-@_-"/>
    <numFmt numFmtId="166" formatCode="#,##0\ &quot;€&quot;"/>
    <numFmt numFmtId="167" formatCode="#,##0.00\ &quot;€&quot;"/>
  </numFmts>
  <fonts count="33" x14ac:knownFonts="1">
    <font>
      <sz val="11"/>
      <color theme="1"/>
      <name val="Sylfaen"/>
      <family val="2"/>
    </font>
    <font>
      <sz val="11"/>
      <color theme="1"/>
      <name val="Calibri"/>
      <family val="2"/>
      <scheme val="minor"/>
    </font>
    <font>
      <sz val="11"/>
      <color theme="1"/>
      <name val="Calibri"/>
      <family val="2"/>
      <scheme val="minor"/>
    </font>
    <font>
      <b/>
      <sz val="10"/>
      <name val="Arial"/>
      <family val="2"/>
    </font>
    <font>
      <sz val="10"/>
      <name val="Arial"/>
      <family val="2"/>
    </font>
    <font>
      <sz val="10"/>
      <color theme="1"/>
      <name val="Arial"/>
      <family val="2"/>
    </font>
    <font>
      <sz val="11"/>
      <color theme="1"/>
      <name val="Sylfaen"/>
      <family val="2"/>
    </font>
    <font>
      <b/>
      <sz val="12"/>
      <name val="Arial"/>
      <family val="2"/>
    </font>
    <font>
      <sz val="10"/>
      <color rgb="FFFF0000"/>
      <name val="Arial"/>
      <family val="2"/>
    </font>
    <font>
      <sz val="11"/>
      <color theme="1"/>
      <name val="Arial"/>
      <family val="2"/>
    </font>
    <font>
      <sz val="11"/>
      <color rgb="FFFF0000"/>
      <name val="Arial"/>
      <family val="2"/>
    </font>
    <font>
      <b/>
      <sz val="14"/>
      <color theme="1"/>
      <name val="Arial"/>
      <family val="2"/>
    </font>
    <font>
      <b/>
      <sz val="11"/>
      <name val="Arial"/>
      <family val="2"/>
    </font>
    <font>
      <b/>
      <i/>
      <sz val="12"/>
      <name val="Arial"/>
      <family val="2"/>
    </font>
    <font>
      <b/>
      <sz val="12"/>
      <color theme="1"/>
      <name val="Arial"/>
      <family val="2"/>
    </font>
    <font>
      <b/>
      <i/>
      <u/>
      <sz val="12"/>
      <name val="Arial"/>
      <family val="2"/>
    </font>
    <font>
      <b/>
      <u/>
      <sz val="12"/>
      <name val="Arial"/>
      <family val="2"/>
    </font>
    <font>
      <b/>
      <sz val="16"/>
      <color theme="0"/>
      <name val="Arial"/>
      <family val="2"/>
    </font>
    <font>
      <sz val="11"/>
      <color theme="1"/>
      <name val="Bookman Old Style"/>
      <family val="1"/>
    </font>
    <font>
      <b/>
      <sz val="11"/>
      <color theme="1"/>
      <name val="Arial"/>
      <family val="2"/>
    </font>
    <font>
      <vertAlign val="superscript"/>
      <sz val="10"/>
      <color theme="1"/>
      <name val="Arial"/>
      <family val="2"/>
    </font>
    <font>
      <b/>
      <sz val="10"/>
      <color rgb="FFFF0000"/>
      <name val="Arial"/>
      <family val="2"/>
    </font>
    <font>
      <sz val="8"/>
      <name val="Sylfaen"/>
      <family val="2"/>
    </font>
    <font>
      <b/>
      <sz val="14"/>
      <name val="Arial"/>
      <family val="2"/>
    </font>
    <font>
      <u/>
      <sz val="10"/>
      <name val="Arial"/>
      <family val="2"/>
    </font>
    <font>
      <i/>
      <sz val="10"/>
      <color rgb="FFFF0000"/>
      <name val="Arial"/>
      <family val="2"/>
    </font>
    <font>
      <sz val="11"/>
      <name val="Arial"/>
      <family val="2"/>
    </font>
    <font>
      <sz val="10"/>
      <color indexed="8"/>
      <name val="Arial"/>
      <family val="2"/>
    </font>
    <font>
      <i/>
      <sz val="10"/>
      <name val="Arial"/>
      <family val="2"/>
    </font>
    <font>
      <sz val="12"/>
      <name val="Arial"/>
      <family val="2"/>
    </font>
    <font>
      <b/>
      <sz val="11"/>
      <color rgb="FFFF0000"/>
      <name val="Sylfaen"/>
      <family val="1"/>
    </font>
    <font>
      <b/>
      <sz val="10"/>
      <color theme="1"/>
      <name val="Arial"/>
      <family val="2"/>
    </font>
    <font>
      <b/>
      <sz val="11"/>
      <color rgb="FFFF0000"/>
      <name val="Arial"/>
      <family val="2"/>
    </font>
  </fonts>
  <fills count="11">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5"/>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8"/>
      </left>
      <right style="hair">
        <color indexed="8"/>
      </right>
      <top style="hair">
        <color indexed="8"/>
      </top>
      <bottom style="hair">
        <color indexed="8"/>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s>
  <cellStyleXfs count="9">
    <xf numFmtId="0" fontId="0" fillId="0" borderId="0"/>
    <xf numFmtId="0" fontId="4" fillId="0" borderId="0"/>
    <xf numFmtId="0" fontId="2" fillId="0" borderId="0"/>
    <xf numFmtId="9" fontId="2"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80">
    <xf numFmtId="0" fontId="0" fillId="0" borderId="0" xfId="0"/>
    <xf numFmtId="3" fontId="3" fillId="2" borderId="0" xfId="0" applyNumberFormat="1" applyFont="1" applyFill="1" applyAlignment="1">
      <alignment vertical="center"/>
    </xf>
    <xf numFmtId="3" fontId="4" fillId="0" borderId="1" xfId="0" applyNumberFormat="1" applyFont="1" applyBorder="1" applyAlignment="1">
      <alignment vertical="center" wrapText="1"/>
    </xf>
    <xf numFmtId="3" fontId="5" fillId="0" borderId="1" xfId="0" applyNumberFormat="1" applyFont="1" applyBorder="1" applyAlignment="1">
      <alignment horizontal="center" vertical="center"/>
    </xf>
    <xf numFmtId="0" fontId="5" fillId="0" borderId="1" xfId="0" applyFont="1" applyBorder="1" applyAlignment="1">
      <alignment horizontal="center" vertical="center"/>
    </xf>
    <xf numFmtId="49" fontId="3" fillId="3" borderId="1" xfId="0" applyNumberFormat="1" applyFont="1" applyFill="1" applyBorder="1" applyAlignment="1">
      <alignment horizontal="center" vertical="center"/>
    </xf>
    <xf numFmtId="3" fontId="3" fillId="3" borderId="1" xfId="0" applyNumberFormat="1" applyFont="1" applyFill="1" applyBorder="1" applyAlignment="1">
      <alignment horizontal="center" vertical="center"/>
    </xf>
    <xf numFmtId="3" fontId="3" fillId="3" borderId="1" xfId="0" applyNumberFormat="1" applyFont="1" applyFill="1" applyBorder="1" applyAlignment="1">
      <alignment horizontal="center" vertical="center" wrapText="1"/>
    </xf>
    <xf numFmtId="0" fontId="9" fillId="0" borderId="0" xfId="0" applyFont="1"/>
    <xf numFmtId="3" fontId="9" fillId="2" borderId="0" xfId="0" applyNumberFormat="1" applyFont="1" applyFill="1" applyAlignment="1">
      <alignment vertical="center"/>
    </xf>
    <xf numFmtId="0" fontId="9" fillId="0" borderId="1" xfId="0" applyFont="1" applyBorder="1" applyAlignment="1">
      <alignment vertical="center"/>
    </xf>
    <xf numFmtId="0" fontId="9" fillId="0" borderId="0" xfId="0" applyFont="1" applyAlignment="1">
      <alignment vertical="center"/>
    </xf>
    <xf numFmtId="16" fontId="9" fillId="0" borderId="1" xfId="0" applyNumberFormat="1" applyFont="1" applyBorder="1" applyAlignment="1">
      <alignment horizontal="center" vertical="center"/>
    </xf>
    <xf numFmtId="0" fontId="9" fillId="0" borderId="0" xfId="0" applyFont="1" applyAlignment="1">
      <alignment horizontal="center" vertical="center"/>
    </xf>
    <xf numFmtId="0" fontId="7" fillId="4" borderId="1" xfId="1" applyFont="1" applyFill="1" applyBorder="1" applyAlignment="1">
      <alignment horizontal="center" vertical="center" wrapText="1"/>
    </xf>
    <xf numFmtId="0" fontId="12" fillId="0" borderId="1" xfId="1" applyFont="1" applyBorder="1" applyAlignment="1">
      <alignment vertical="center" wrapText="1"/>
    </xf>
    <xf numFmtId="0" fontId="12" fillId="0" borderId="1" xfId="1" applyFont="1" applyBorder="1" applyAlignment="1">
      <alignment horizontal="center" vertical="center" wrapText="1"/>
    </xf>
    <xf numFmtId="164" fontId="12" fillId="0" borderId="1" xfId="1" applyNumberFormat="1" applyFont="1" applyBorder="1" applyAlignment="1">
      <alignment vertical="center" wrapText="1"/>
    </xf>
    <xf numFmtId="0" fontId="10" fillId="0" borderId="0" xfId="0" applyFont="1" applyAlignment="1">
      <alignment vertical="center"/>
    </xf>
    <xf numFmtId="0" fontId="9" fillId="0" borderId="0" xfId="0" quotePrefix="1" applyFont="1" applyAlignment="1">
      <alignment vertical="center" wrapText="1"/>
    </xf>
    <xf numFmtId="164" fontId="12" fillId="0" borderId="1" xfId="1" applyNumberFormat="1" applyFont="1" applyBorder="1" applyAlignment="1">
      <alignment horizontal="center" vertical="center" wrapText="1"/>
    </xf>
    <xf numFmtId="164" fontId="13" fillId="6" borderId="1" xfId="1" applyNumberFormat="1" applyFont="1" applyFill="1" applyBorder="1" applyAlignment="1">
      <alignment horizontal="center" vertical="center"/>
    </xf>
    <xf numFmtId="0" fontId="9" fillId="0" borderId="0" xfId="0" applyFont="1" applyAlignment="1">
      <alignment vertical="center" wrapText="1"/>
    </xf>
    <xf numFmtId="164" fontId="13" fillId="0" borderId="4" xfId="1" applyNumberFormat="1" applyFont="1" applyBorder="1" applyAlignment="1">
      <alignment horizontal="center" vertical="center"/>
    </xf>
    <xf numFmtId="164" fontId="13" fillId="0" borderId="10" xfId="1" applyNumberFormat="1" applyFont="1" applyBorder="1" applyAlignment="1">
      <alignment horizontal="center" vertical="center"/>
    </xf>
    <xf numFmtId="164" fontId="13" fillId="0" borderId="0" xfId="1" applyNumberFormat="1" applyFont="1" applyAlignment="1">
      <alignment horizontal="center" vertical="center"/>
    </xf>
    <xf numFmtId="166" fontId="14" fillId="0" borderId="0" xfId="4" applyNumberFormat="1" applyFont="1" applyFill="1" applyBorder="1" applyAlignment="1">
      <alignment vertical="center"/>
    </xf>
    <xf numFmtId="3" fontId="9" fillId="0" borderId="0" xfId="0" applyNumberFormat="1" applyFont="1" applyAlignment="1">
      <alignment vertical="center"/>
    </xf>
    <xf numFmtId="3" fontId="12" fillId="0" borderId="1" xfId="1" applyNumberFormat="1" applyFont="1" applyBorder="1" applyAlignment="1">
      <alignment vertical="center" wrapText="1"/>
    </xf>
    <xf numFmtId="3" fontId="12" fillId="0" borderId="1" xfId="1" applyNumberFormat="1" applyFont="1" applyBorder="1" applyAlignment="1">
      <alignment horizontal="center" vertical="center" wrapText="1"/>
    </xf>
    <xf numFmtId="0" fontId="11" fillId="5" borderId="1" xfId="0" applyFont="1" applyFill="1" applyBorder="1" applyAlignment="1">
      <alignment horizontal="center" vertical="center" wrapText="1"/>
    </xf>
    <xf numFmtId="0" fontId="19" fillId="0" borderId="1" xfId="0" applyFont="1" applyBorder="1" applyAlignment="1">
      <alignment horizontal="center" vertical="center"/>
    </xf>
    <xf numFmtId="3" fontId="3" fillId="0" borderId="1" xfId="0" applyNumberFormat="1" applyFont="1" applyBorder="1" applyAlignment="1">
      <alignment vertical="center" wrapText="1"/>
    </xf>
    <xf numFmtId="0" fontId="5" fillId="0" borderId="1" xfId="0" applyFont="1" applyBorder="1" applyAlignment="1">
      <alignment horizontal="center" vertical="center" wrapText="1"/>
    </xf>
    <xf numFmtId="16" fontId="19" fillId="0" borderId="1" xfId="0" applyNumberFormat="1" applyFont="1" applyBorder="1" applyAlignment="1">
      <alignment horizontal="center" vertical="center"/>
    </xf>
    <xf numFmtId="0" fontId="0" fillId="9" borderId="0" xfId="0" applyFill="1"/>
    <xf numFmtId="0" fontId="11" fillId="9" borderId="0" xfId="0" applyFont="1" applyFill="1" applyAlignment="1">
      <alignment horizontal="center" vertical="center" wrapText="1"/>
    </xf>
    <xf numFmtId="0" fontId="18" fillId="9" borderId="0" xfId="0" applyFont="1" applyFill="1" applyAlignment="1">
      <alignment horizontal="left" vertical="center"/>
    </xf>
    <xf numFmtId="0" fontId="9" fillId="10" borderId="1" xfId="0" applyFont="1" applyFill="1" applyBorder="1" applyAlignment="1">
      <alignment vertical="center"/>
    </xf>
    <xf numFmtId="0" fontId="0" fillId="0" borderId="0" xfId="0" applyAlignment="1">
      <alignment horizontal="center"/>
    </xf>
    <xf numFmtId="0" fontId="0" fillId="9" borderId="0" xfId="0" applyFill="1" applyAlignment="1">
      <alignment horizontal="center"/>
    </xf>
    <xf numFmtId="2" fontId="8" fillId="0" borderId="0" xfId="1" applyNumberFormat="1" applyFont="1" applyAlignment="1">
      <alignment vertical="center"/>
    </xf>
    <xf numFmtId="0" fontId="4" fillId="0" borderId="0" xfId="1" applyAlignment="1">
      <alignment vertical="center"/>
    </xf>
    <xf numFmtId="164" fontId="4" fillId="0" borderId="1" xfId="1" applyNumberFormat="1" applyBorder="1" applyAlignment="1">
      <alignment horizontal="center" vertical="center"/>
    </xf>
    <xf numFmtId="0" fontId="4" fillId="0" borderId="1" xfId="1" applyBorder="1" applyAlignment="1">
      <alignment vertical="center" wrapText="1"/>
    </xf>
    <xf numFmtId="164" fontId="4" fillId="0" borderId="1" xfId="1" applyNumberFormat="1" applyBorder="1" applyAlignment="1">
      <alignment horizontal="center" vertical="center" wrapText="1"/>
    </xf>
    <xf numFmtId="3" fontId="4" fillId="0" borderId="1" xfId="1" applyNumberFormat="1" applyBorder="1" applyAlignment="1">
      <alignment horizontal="center" vertical="center"/>
    </xf>
    <xf numFmtId="0" fontId="24" fillId="0" borderId="1" xfId="1" applyFont="1" applyBorder="1" applyAlignment="1">
      <alignment horizontal="left" vertical="center" wrapText="1"/>
    </xf>
    <xf numFmtId="164" fontId="25" fillId="0" borderId="1" xfId="1" applyNumberFormat="1" applyFont="1" applyBorder="1" applyAlignment="1">
      <alignment horizontal="left" vertical="center"/>
    </xf>
    <xf numFmtId="0" fontId="4" fillId="0" borderId="0" xfId="1" applyAlignment="1">
      <alignment horizontal="center" vertical="center"/>
    </xf>
    <xf numFmtId="0" fontId="4" fillId="0" borderId="1" xfId="1" applyBorder="1" applyAlignment="1">
      <alignment horizontal="center" vertical="center"/>
    </xf>
    <xf numFmtId="0" fontId="4" fillId="0" borderId="1" xfId="1" applyBorder="1" applyAlignment="1">
      <alignment horizontal="left" vertical="center" wrapText="1"/>
    </xf>
    <xf numFmtId="164" fontId="4" fillId="10" borderId="1" xfId="1" applyNumberFormat="1" applyFill="1" applyBorder="1" applyAlignment="1">
      <alignment horizontal="center" vertical="center"/>
    </xf>
    <xf numFmtId="1" fontId="4" fillId="0" borderId="4" xfId="1" applyNumberFormat="1" applyBorder="1" applyAlignment="1">
      <alignment horizontal="center" vertical="center"/>
    </xf>
    <xf numFmtId="164" fontId="4" fillId="0" borderId="4" xfId="1" applyNumberFormat="1" applyBorder="1" applyAlignment="1">
      <alignment horizontal="center" vertical="center"/>
    </xf>
    <xf numFmtId="0" fontId="4" fillId="0" borderId="4" xfId="1" applyBorder="1" applyAlignment="1">
      <alignment horizontal="center" vertical="center"/>
    </xf>
    <xf numFmtId="0" fontId="4" fillId="0" borderId="1" xfId="0" applyFont="1" applyBorder="1" applyAlignment="1">
      <alignment horizontal="center" vertical="center" wrapText="1"/>
    </xf>
    <xf numFmtId="0" fontId="4" fillId="10" borderId="1" xfId="0" applyFont="1" applyFill="1" applyBorder="1" applyAlignment="1">
      <alignment horizontal="center" vertical="center" wrapText="1"/>
    </xf>
    <xf numFmtId="1" fontId="4" fillId="0" borderId="4" xfId="0" applyNumberFormat="1" applyFont="1" applyBorder="1" applyAlignment="1">
      <alignment horizontal="center" vertical="center" wrapText="1"/>
    </xf>
    <xf numFmtId="164" fontId="4" fillId="0" borderId="1" xfId="0" applyNumberFormat="1" applyFont="1" applyBorder="1" applyAlignment="1">
      <alignment horizontal="center" vertical="center"/>
    </xf>
    <xf numFmtId="164" fontId="4" fillId="10" borderId="1" xfId="0" applyNumberFormat="1" applyFont="1" applyFill="1" applyBorder="1" applyAlignment="1">
      <alignment horizontal="center" vertical="center"/>
    </xf>
    <xf numFmtId="1" fontId="4" fillId="0" borderId="4" xfId="0" applyNumberFormat="1" applyFont="1" applyBorder="1" applyAlignment="1">
      <alignment horizontal="center" vertical="center"/>
    </xf>
    <xf numFmtId="164" fontId="9" fillId="10" borderId="1" xfId="0" applyNumberFormat="1" applyFont="1" applyFill="1" applyBorder="1" applyAlignment="1">
      <alignment horizontal="center" vertical="center"/>
    </xf>
    <xf numFmtId="1" fontId="9" fillId="0" borderId="4" xfId="0" applyNumberFormat="1" applyFont="1" applyBorder="1" applyAlignment="1">
      <alignment horizontal="center" vertical="center"/>
    </xf>
    <xf numFmtId="164" fontId="4" fillId="0" borderId="11" xfId="1" applyNumberFormat="1" applyBorder="1" applyAlignment="1">
      <alignment horizontal="center" vertical="center"/>
    </xf>
    <xf numFmtId="0" fontId="4" fillId="0" borderId="11" xfId="1" applyBorder="1" applyAlignment="1">
      <alignment vertical="center" wrapText="1"/>
    </xf>
    <xf numFmtId="164" fontId="4" fillId="0" borderId="11" xfId="1" applyNumberFormat="1" applyBorder="1" applyAlignment="1">
      <alignment horizontal="center" vertical="center" wrapText="1"/>
    </xf>
    <xf numFmtId="164" fontId="12" fillId="0" borderId="11" xfId="1" applyNumberFormat="1" applyFont="1" applyBorder="1" applyAlignment="1">
      <alignment horizontal="center" vertical="center" wrapText="1"/>
    </xf>
    <xf numFmtId="164" fontId="12" fillId="0" borderId="2" xfId="1" applyNumberFormat="1" applyFont="1" applyBorder="1" applyAlignment="1">
      <alignment horizontal="center" vertical="center" wrapText="1"/>
    </xf>
    <xf numFmtId="0" fontId="12" fillId="0" borderId="2" xfId="1" applyFont="1" applyBorder="1" applyAlignment="1">
      <alignment vertical="center" wrapText="1"/>
    </xf>
    <xf numFmtId="0" fontId="26" fillId="0" borderId="1" xfId="1" applyFont="1" applyBorder="1" applyAlignment="1">
      <alignment vertical="center" wrapText="1"/>
    </xf>
    <xf numFmtId="0" fontId="24" fillId="0" borderId="1" xfId="1" applyFont="1" applyBorder="1" applyAlignment="1">
      <alignment vertical="center"/>
    </xf>
    <xf numFmtId="0" fontId="4" fillId="0" borderId="1" xfId="1" applyBorder="1" applyAlignment="1">
      <alignment horizontal="left" vertical="center"/>
    </xf>
    <xf numFmtId="1" fontId="4" fillId="0" borderId="1" xfId="1" applyNumberFormat="1" applyBorder="1" applyAlignment="1">
      <alignment horizontal="center" vertical="center"/>
    </xf>
    <xf numFmtId="2" fontId="4" fillId="0" borderId="1" xfId="1" applyNumberFormat="1" applyBorder="1" applyAlignment="1">
      <alignment horizontal="center" vertical="center"/>
    </xf>
    <xf numFmtId="0" fontId="24" fillId="0" borderId="1" xfId="1" applyFont="1" applyBorder="1" applyAlignment="1">
      <alignment horizontal="left" vertical="center"/>
    </xf>
    <xf numFmtId="0" fontId="4" fillId="0" borderId="1" xfId="1" applyBorder="1" applyAlignment="1">
      <alignment vertical="center"/>
    </xf>
    <xf numFmtId="0" fontId="4" fillId="0" borderId="1" xfId="0" applyFont="1" applyBorder="1" applyAlignment="1">
      <alignment horizontal="left" vertical="center"/>
    </xf>
    <xf numFmtId="1" fontId="4" fillId="0" borderId="1" xfId="0" applyNumberFormat="1" applyFont="1" applyBorder="1" applyAlignment="1">
      <alignment horizontal="center" vertical="center"/>
    </xf>
    <xf numFmtId="164" fontId="27" fillId="10" borderId="1" xfId="1" applyNumberFormat="1" applyFont="1" applyFill="1" applyBorder="1" applyAlignment="1">
      <alignment horizontal="center" vertical="center"/>
    </xf>
    <xf numFmtId="1" fontId="27" fillId="0" borderId="1" xfId="1" applyNumberFormat="1" applyFont="1" applyBorder="1" applyAlignment="1">
      <alignment horizontal="center" vertical="center"/>
    </xf>
    <xf numFmtId="3" fontId="4" fillId="0" borderId="0" xfId="1" applyNumberFormat="1" applyAlignment="1">
      <alignment horizontal="center" vertical="center"/>
    </xf>
    <xf numFmtId="0" fontId="4" fillId="0" borderId="1" xfId="0" applyFont="1" applyBorder="1" applyAlignment="1">
      <alignment vertical="center"/>
    </xf>
    <xf numFmtId="164"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1" fontId="12" fillId="0" borderId="1" xfId="1" applyNumberFormat="1" applyFont="1" applyBorder="1" applyAlignment="1">
      <alignment horizontal="center" vertical="center" wrapText="1"/>
    </xf>
    <xf numFmtId="2" fontId="12" fillId="0" borderId="1" xfId="1" applyNumberFormat="1" applyFont="1" applyBorder="1" applyAlignment="1">
      <alignment horizontal="center" vertical="center" wrapText="1"/>
    </xf>
    <xf numFmtId="0" fontId="4" fillId="0" borderId="8" xfId="0" applyFont="1" applyBorder="1" applyAlignment="1">
      <alignment horizontal="left" vertical="center" wrapText="1"/>
    </xf>
    <xf numFmtId="164" fontId="9" fillId="0" borderId="1" xfId="0" applyNumberFormat="1" applyFont="1" applyBorder="1" applyAlignment="1">
      <alignment horizontal="center" vertical="center"/>
    </xf>
    <xf numFmtId="1" fontId="9" fillId="0" borderId="1" xfId="0" applyNumberFormat="1" applyFont="1" applyBorder="1" applyAlignment="1">
      <alignment horizontal="center" vertical="center"/>
    </xf>
    <xf numFmtId="0" fontId="24" fillId="0" borderId="1" xfId="1" applyFont="1" applyBorder="1" applyAlignment="1">
      <alignment vertical="center" wrapText="1"/>
    </xf>
    <xf numFmtId="2" fontId="4" fillId="0" borderId="0" xfId="1" applyNumberFormat="1" applyAlignment="1">
      <alignment vertical="center"/>
    </xf>
    <xf numFmtId="0" fontId="4" fillId="0" borderId="1" xfId="1" applyBorder="1" applyAlignment="1">
      <alignment horizontal="center" vertical="center" wrapText="1"/>
    </xf>
    <xf numFmtId="0" fontId="28" fillId="0" borderId="1" xfId="1" applyFont="1" applyBorder="1" applyAlignment="1">
      <alignment horizontal="center" vertical="center" wrapText="1"/>
    </xf>
    <xf numFmtId="9" fontId="4" fillId="10" borderId="1" xfId="5" applyFont="1" applyFill="1" applyBorder="1" applyAlignment="1">
      <alignment vertical="center" wrapText="1"/>
    </xf>
    <xf numFmtId="0" fontId="4" fillId="0" borderId="1" xfId="1" quotePrefix="1" applyBorder="1" applyAlignment="1">
      <alignment horizontal="center" vertical="center" wrapText="1"/>
    </xf>
    <xf numFmtId="166" fontId="4" fillId="10" borderId="1" xfId="1" applyNumberFormat="1" applyFill="1" applyBorder="1" applyAlignment="1">
      <alignment horizontal="center" vertical="center"/>
    </xf>
    <xf numFmtId="9" fontId="4" fillId="10" borderId="1" xfId="1" applyNumberFormat="1" applyFill="1" applyBorder="1" applyAlignment="1">
      <alignment vertical="center"/>
    </xf>
    <xf numFmtId="0" fontId="4" fillId="0" borderId="0" xfId="1" applyAlignment="1">
      <alignment horizontal="center" vertical="center" wrapText="1"/>
    </xf>
    <xf numFmtId="164" fontId="4" fillId="0" borderId="1" xfId="8" applyNumberFormat="1" applyBorder="1" applyAlignment="1">
      <alignment horizontal="center" vertical="center"/>
    </xf>
    <xf numFmtId="0" fontId="8" fillId="0" borderId="1" xfId="1" applyFont="1" applyBorder="1" applyAlignment="1">
      <alignment horizontal="center" vertical="center"/>
    </xf>
    <xf numFmtId="0" fontId="4" fillId="9" borderId="1" xfId="1" applyFill="1" applyBorder="1" applyAlignment="1">
      <alignment vertical="center" wrapText="1"/>
    </xf>
    <xf numFmtId="164" fontId="4" fillId="9" borderId="1" xfId="1" applyNumberFormat="1" applyFill="1" applyBorder="1" applyAlignment="1">
      <alignment horizontal="center" vertical="center" wrapText="1"/>
    </xf>
    <xf numFmtId="0" fontId="8" fillId="9" borderId="1" xfId="1" applyFont="1" applyFill="1" applyBorder="1" applyAlignment="1">
      <alignment vertical="center" wrapText="1"/>
    </xf>
    <xf numFmtId="0" fontId="30" fillId="9" borderId="0" xfId="0" applyFont="1" applyFill="1"/>
    <xf numFmtId="0" fontId="5" fillId="0" borderId="1" xfId="0" applyFont="1" applyBorder="1" applyAlignment="1">
      <alignment vertical="center" wrapText="1"/>
    </xf>
    <xf numFmtId="3" fontId="5" fillId="0" borderId="1" xfId="0" applyNumberFormat="1" applyFont="1" applyBorder="1" applyAlignment="1">
      <alignment horizontal="center" vertical="center" wrapText="1"/>
    </xf>
    <xf numFmtId="0" fontId="5" fillId="10" borderId="1" xfId="0" applyFont="1" applyFill="1" applyBorder="1" applyAlignment="1">
      <alignment vertical="center"/>
    </xf>
    <xf numFmtId="3"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11" fillId="10" borderId="1" xfId="0" applyFont="1" applyFill="1" applyBorder="1" applyAlignment="1">
      <alignment horizontal="center" vertical="center"/>
    </xf>
    <xf numFmtId="0" fontId="7" fillId="10" borderId="1" xfId="1" applyFont="1" applyFill="1" applyBorder="1" applyAlignment="1">
      <alignment horizontal="center" vertical="center" wrapText="1"/>
    </xf>
    <xf numFmtId="0" fontId="17" fillId="10" borderId="1" xfId="1" applyFont="1" applyFill="1" applyBorder="1" applyAlignment="1">
      <alignment horizontal="center" vertical="center"/>
    </xf>
    <xf numFmtId="167" fontId="4" fillId="0" borderId="1" xfId="1" applyNumberFormat="1" applyBorder="1" applyAlignment="1">
      <alignment horizontal="center" vertical="center"/>
    </xf>
    <xf numFmtId="166" fontId="14" fillId="6" borderId="1" xfId="4" applyNumberFormat="1" applyFont="1" applyFill="1" applyBorder="1" applyAlignment="1">
      <alignment vertical="center"/>
    </xf>
    <xf numFmtId="166" fontId="4" fillId="0" borderId="1" xfId="1" applyNumberFormat="1" applyBorder="1" applyAlignment="1">
      <alignment horizontal="center" vertical="center"/>
    </xf>
    <xf numFmtId="166" fontId="13" fillId="5" borderId="9" xfId="1" applyNumberFormat="1" applyFont="1" applyFill="1" applyBorder="1" applyAlignment="1">
      <alignment vertical="center" wrapText="1"/>
    </xf>
    <xf numFmtId="166" fontId="13" fillId="7" borderId="9" xfId="1" applyNumberFormat="1" applyFont="1" applyFill="1" applyBorder="1" applyAlignment="1">
      <alignment vertical="center" wrapText="1"/>
    </xf>
    <xf numFmtId="166" fontId="7" fillId="5" borderId="19" xfId="1" applyNumberFormat="1" applyFont="1" applyFill="1" applyBorder="1" applyAlignment="1">
      <alignment vertical="center" wrapText="1"/>
    </xf>
    <xf numFmtId="167" fontId="5" fillId="0" borderId="1" xfId="0" applyNumberFormat="1" applyFont="1" applyBorder="1" applyAlignment="1">
      <alignment vertical="center"/>
    </xf>
    <xf numFmtId="165" fontId="11" fillId="5" borderId="9" xfId="0" applyNumberFormat="1" applyFont="1" applyFill="1" applyBorder="1" applyAlignment="1">
      <alignment vertical="center"/>
    </xf>
    <xf numFmtId="167" fontId="9" fillId="0" borderId="1" xfId="0" applyNumberFormat="1" applyFont="1" applyBorder="1" applyAlignment="1">
      <alignment vertical="center"/>
    </xf>
    <xf numFmtId="3" fontId="3" fillId="0" borderId="0" xfId="0" applyNumberFormat="1" applyFont="1" applyAlignment="1">
      <alignment vertical="center"/>
    </xf>
    <xf numFmtId="0" fontId="21" fillId="0" borderId="0" xfId="1" applyFont="1" applyAlignment="1">
      <alignment vertical="center"/>
    </xf>
    <xf numFmtId="0" fontId="32" fillId="0" borderId="0" xfId="0" applyFont="1" applyAlignment="1">
      <alignment vertical="center"/>
    </xf>
    <xf numFmtId="164" fontId="4" fillId="10" borderId="1" xfId="1" applyNumberFormat="1" applyFill="1" applyBorder="1" applyAlignment="1">
      <alignment horizontal="center" vertical="center" wrapText="1"/>
    </xf>
    <xf numFmtId="1" fontId="4" fillId="0" borderId="1" xfId="1" applyNumberFormat="1" applyBorder="1" applyAlignment="1">
      <alignment horizontal="center" vertical="center" wrapText="1"/>
    </xf>
    <xf numFmtId="167" fontId="4" fillId="0" borderId="1" xfId="1" applyNumberFormat="1" applyBorder="1" applyAlignment="1">
      <alignment horizontal="center" vertical="center" wrapText="1"/>
    </xf>
    <xf numFmtId="0" fontId="4" fillId="0" borderId="0" xfId="1" applyAlignment="1">
      <alignment vertical="center" wrapText="1"/>
    </xf>
    <xf numFmtId="164" fontId="27" fillId="10" borderId="1" xfId="1" applyNumberFormat="1" applyFont="1" applyFill="1" applyBorder="1" applyAlignment="1">
      <alignment horizontal="center" vertical="center" wrapText="1"/>
    </xf>
    <xf numFmtId="1" fontId="27" fillId="0" borderId="1" xfId="1" applyNumberFormat="1" applyFont="1" applyBorder="1" applyAlignment="1">
      <alignment horizontal="center" vertical="center" wrapText="1"/>
    </xf>
    <xf numFmtId="0" fontId="4" fillId="0" borderId="1" xfId="0" applyFont="1" applyBorder="1" applyAlignment="1">
      <alignment vertical="center" wrapText="1"/>
    </xf>
    <xf numFmtId="3" fontId="21" fillId="0" borderId="0" xfId="0" applyNumberFormat="1" applyFont="1" applyAlignment="1">
      <alignment vertical="center" wrapText="1"/>
    </xf>
    <xf numFmtId="0" fontId="31" fillId="0" borderId="1" xfId="0" applyFont="1" applyBorder="1" applyAlignment="1">
      <alignment horizontal="center" vertical="center"/>
    </xf>
    <xf numFmtId="9" fontId="9" fillId="0" borderId="0" xfId="5" applyFont="1" applyAlignment="1">
      <alignment vertical="center"/>
    </xf>
    <xf numFmtId="1" fontId="5"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7" fillId="8" borderId="1" xfId="1" applyFont="1" applyFill="1" applyBorder="1" applyAlignment="1">
      <alignment horizontal="center" vertical="center" wrapText="1"/>
    </xf>
    <xf numFmtId="0" fontId="11" fillId="9" borderId="0" xfId="0" applyFont="1" applyFill="1" applyAlignment="1">
      <alignment horizontal="center" vertical="center" wrapText="1"/>
    </xf>
    <xf numFmtId="0" fontId="14" fillId="5" borderId="1" xfId="0" applyFont="1" applyFill="1" applyBorder="1" applyAlignment="1">
      <alignment horizontal="left" vertical="center" wrapText="1"/>
    </xf>
    <xf numFmtId="0" fontId="11" fillId="0" borderId="3" xfId="0" applyFont="1" applyBorder="1" applyAlignment="1">
      <alignment horizontal="center" vertical="center" wrapText="1"/>
    </xf>
    <xf numFmtId="0" fontId="11" fillId="5" borderId="14" xfId="0" applyFont="1" applyFill="1" applyBorder="1" applyAlignment="1">
      <alignment horizontal="center" vertical="center"/>
    </xf>
    <xf numFmtId="0" fontId="11" fillId="5" borderId="15" xfId="0" applyFont="1" applyFill="1" applyBorder="1" applyAlignment="1">
      <alignment horizontal="center" vertical="center"/>
    </xf>
    <xf numFmtId="0" fontId="11" fillId="5" borderId="16" xfId="0" applyFont="1" applyFill="1" applyBorder="1" applyAlignment="1">
      <alignment horizontal="center" vertical="center"/>
    </xf>
    <xf numFmtId="0" fontId="11" fillId="5" borderId="6" xfId="0" applyFont="1" applyFill="1" applyBorder="1" applyAlignment="1">
      <alignment horizontal="center" vertical="center"/>
    </xf>
    <xf numFmtId="0" fontId="11" fillId="5" borderId="7" xfId="0" applyFont="1" applyFill="1" applyBorder="1" applyAlignment="1">
      <alignment horizontal="center" vertical="center"/>
    </xf>
    <xf numFmtId="0" fontId="31" fillId="0" borderId="4" xfId="0" quotePrefix="1" applyFont="1" applyBorder="1" applyAlignment="1">
      <alignment horizontal="left" vertical="center" wrapText="1"/>
    </xf>
    <xf numFmtId="0" fontId="31" fillId="0" borderId="10" xfId="0" quotePrefix="1" applyFont="1" applyBorder="1" applyAlignment="1">
      <alignment horizontal="left" vertical="center" wrapText="1"/>
    </xf>
    <xf numFmtId="0" fontId="31" fillId="0" borderId="5" xfId="0" quotePrefix="1" applyFont="1" applyBorder="1" applyAlignment="1">
      <alignment horizontal="left" vertical="center" wrapText="1"/>
    </xf>
    <xf numFmtId="3" fontId="3" fillId="3" borderId="4" xfId="0" applyNumberFormat="1" applyFont="1" applyFill="1" applyBorder="1" applyAlignment="1">
      <alignment horizontal="left" vertical="center"/>
    </xf>
    <xf numFmtId="3" fontId="3" fillId="3" borderId="10" xfId="0" applyNumberFormat="1" applyFont="1" applyFill="1" applyBorder="1" applyAlignment="1">
      <alignment horizontal="left" vertical="center"/>
    </xf>
    <xf numFmtId="3" fontId="3" fillId="3" borderId="5" xfId="0" applyNumberFormat="1" applyFont="1" applyFill="1" applyBorder="1" applyAlignment="1">
      <alignment horizontal="left" vertical="center"/>
    </xf>
    <xf numFmtId="0" fontId="23" fillId="0" borderId="0" xfId="1" applyFont="1" applyAlignment="1">
      <alignment horizontal="center" vertical="center"/>
    </xf>
    <xf numFmtId="0" fontId="12" fillId="0" borderId="4" xfId="1" applyFont="1" applyBorder="1" applyAlignment="1">
      <alignment horizontal="center" vertical="center" wrapText="1"/>
    </xf>
    <xf numFmtId="0" fontId="12" fillId="0" borderId="5" xfId="1" applyFont="1" applyBorder="1" applyAlignment="1">
      <alignment horizontal="center" vertical="center" wrapText="1"/>
    </xf>
    <xf numFmtId="164" fontId="12" fillId="0" borderId="4" xfId="1" applyNumberFormat="1" applyFont="1" applyBorder="1" applyAlignment="1">
      <alignment horizontal="center" vertical="center" wrapText="1"/>
    </xf>
    <xf numFmtId="164" fontId="12" fillId="0" borderId="5" xfId="1" applyNumberFormat="1" applyFont="1" applyBorder="1" applyAlignment="1">
      <alignment horizontal="center" vertical="center" wrapText="1"/>
    </xf>
    <xf numFmtId="0" fontId="4" fillId="0" borderId="1" xfId="1" applyBorder="1" applyAlignment="1">
      <alignment horizontal="left" vertical="center" wrapText="1"/>
    </xf>
    <xf numFmtId="164" fontId="12" fillId="3" borderId="12" xfId="1" applyNumberFormat="1" applyFont="1" applyFill="1" applyBorder="1" applyAlignment="1">
      <alignment horizontal="center" vertical="center" wrapText="1"/>
    </xf>
    <xf numFmtId="164" fontId="12" fillId="3" borderId="0" xfId="1" applyNumberFormat="1" applyFont="1" applyFill="1" applyAlignment="1">
      <alignment horizontal="center" vertical="center" wrapText="1"/>
    </xf>
    <xf numFmtId="164" fontId="13" fillId="6" borderId="4" xfId="1" applyNumberFormat="1" applyFont="1" applyFill="1" applyBorder="1" applyAlignment="1">
      <alignment horizontal="center" vertical="center"/>
    </xf>
    <xf numFmtId="164" fontId="13" fillId="6" borderId="10" xfId="1" applyNumberFormat="1" applyFont="1" applyFill="1" applyBorder="1" applyAlignment="1">
      <alignment horizontal="center" vertical="center"/>
    </xf>
    <xf numFmtId="164" fontId="13" fillId="6" borderId="5" xfId="1" applyNumberFormat="1" applyFont="1" applyFill="1" applyBorder="1" applyAlignment="1">
      <alignment horizontal="center" vertical="center"/>
    </xf>
    <xf numFmtId="0" fontId="9" fillId="0" borderId="13" xfId="0" applyFont="1" applyBorder="1" applyAlignment="1">
      <alignment horizontal="center" vertical="center" wrapText="1"/>
    </xf>
    <xf numFmtId="0" fontId="9" fillId="0" borderId="0" xfId="0" applyFont="1" applyAlignment="1">
      <alignment horizontal="center" vertical="center" wrapText="1"/>
    </xf>
    <xf numFmtId="164" fontId="12" fillId="3" borderId="1" xfId="1" applyNumberFormat="1" applyFont="1" applyFill="1" applyBorder="1" applyAlignment="1">
      <alignment horizontal="center" vertical="center" wrapText="1"/>
    </xf>
    <xf numFmtId="0" fontId="4" fillId="0" borderId="17" xfId="1" applyBorder="1" applyAlignment="1">
      <alignment horizontal="center" vertical="center"/>
    </xf>
    <xf numFmtId="0" fontId="4" fillId="0" borderId="18" xfId="1" applyBorder="1" applyAlignment="1">
      <alignment horizontal="center" vertical="center"/>
    </xf>
    <xf numFmtId="0" fontId="13" fillId="7" borderId="6" xfId="1" applyFont="1" applyFill="1" applyBorder="1" applyAlignment="1">
      <alignment horizontal="center" vertical="center"/>
    </xf>
    <xf numFmtId="0" fontId="13" fillId="7" borderId="7" xfId="1" applyFont="1" applyFill="1" applyBorder="1" applyAlignment="1">
      <alignment horizontal="center" vertical="center"/>
    </xf>
    <xf numFmtId="0" fontId="7" fillId="5" borderId="6" xfId="1" applyFont="1" applyFill="1" applyBorder="1" applyAlignment="1">
      <alignment horizontal="center" vertical="center"/>
    </xf>
    <xf numFmtId="0" fontId="7" fillId="5" borderId="7" xfId="1" applyFont="1" applyFill="1" applyBorder="1" applyAlignment="1">
      <alignment horizontal="center" vertical="center"/>
    </xf>
    <xf numFmtId="0" fontId="23" fillId="5" borderId="6" xfId="1" applyFont="1" applyFill="1" applyBorder="1" applyAlignment="1">
      <alignment horizontal="center" vertical="center" wrapText="1"/>
    </xf>
    <xf numFmtId="0" fontId="23" fillId="5" borderId="7" xfId="1" applyFont="1" applyFill="1" applyBorder="1" applyAlignment="1">
      <alignment horizontal="center" vertical="center" wrapText="1"/>
    </xf>
    <xf numFmtId="0" fontId="13" fillId="7" borderId="14" xfId="1" applyFont="1" applyFill="1" applyBorder="1" applyAlignment="1">
      <alignment horizontal="center" vertical="center"/>
    </xf>
    <xf numFmtId="0" fontId="13" fillId="7" borderId="15" xfId="1" applyFont="1" applyFill="1" applyBorder="1" applyAlignment="1">
      <alignment horizontal="center" vertical="center"/>
    </xf>
    <xf numFmtId="0" fontId="13" fillId="7" borderId="16" xfId="1" applyFont="1" applyFill="1" applyBorder="1" applyAlignment="1">
      <alignment horizontal="center" vertical="center"/>
    </xf>
    <xf numFmtId="0" fontId="7" fillId="5" borderId="6" xfId="1" applyFont="1" applyFill="1" applyBorder="1" applyAlignment="1">
      <alignment horizontal="center" vertical="center" wrapText="1"/>
    </xf>
    <xf numFmtId="0" fontId="7" fillId="5" borderId="7" xfId="1" applyFont="1" applyFill="1" applyBorder="1" applyAlignment="1">
      <alignment horizontal="center" vertical="center" wrapText="1"/>
    </xf>
    <xf numFmtId="0" fontId="7" fillId="5" borderId="9" xfId="1" applyFont="1" applyFill="1" applyBorder="1" applyAlignment="1">
      <alignment horizontal="center" vertical="center" wrapText="1"/>
    </xf>
  </cellXfs>
  <cellStyles count="9">
    <cellStyle name="Monétaire" xfId="4" builtinId="4"/>
    <cellStyle name="Normal" xfId="0" builtinId="0"/>
    <cellStyle name="Normal 2" xfId="1" xr:uid="{00000000-0005-0000-0000-000003000000}"/>
    <cellStyle name="Normal 2 2" xfId="8" xr:uid="{84EFA9EB-D1D3-41F1-B766-EFC8973913AD}"/>
    <cellStyle name="Normal 3" xfId="2" xr:uid="{00000000-0005-0000-0000-000004000000}"/>
    <cellStyle name="Normal 3 2" xfId="7" xr:uid="{00000000-0005-0000-0000-000005000000}"/>
    <cellStyle name="Pourcentage" xfId="5" builtinId="5"/>
    <cellStyle name="Pourcentage 2" xfId="3" xr:uid="{00000000-0005-0000-0000-000007000000}"/>
    <cellStyle name="Pourcentage 2 2" xfId="6" xr:uid="{00000000-0005-0000-0000-000008000000}"/>
  </cellStyles>
  <dxfs count="0"/>
  <tableStyles count="0" defaultTableStyle="TableStyleMedium2" defaultPivotStyle="PivotStyleLight16"/>
  <colors>
    <mruColors>
      <color rgb="FF00FFFF"/>
      <color rgb="FFD3B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7"/>
  <sheetViews>
    <sheetView showGridLines="0" tabSelected="1" zoomScale="85" zoomScaleNormal="85" workbookViewId="0">
      <selection activeCell="C10" sqref="C10"/>
    </sheetView>
  </sheetViews>
  <sheetFormatPr baseColWidth="10" defaultColWidth="11" defaultRowHeight="14.5" x14ac:dyDescent="0.35"/>
  <cols>
    <col min="1" max="1" width="8.08984375" customWidth="1"/>
    <col min="2" max="2" width="86.453125" customWidth="1"/>
    <col min="3" max="3" width="22" customWidth="1"/>
  </cols>
  <sheetData>
    <row r="1" spans="1:24" s="35" customFormat="1" x14ac:dyDescent="0.35"/>
    <row r="2" spans="1:24" ht="18" x14ac:dyDescent="0.35">
      <c r="A2" s="138" t="s">
        <v>0</v>
      </c>
      <c r="B2" s="138"/>
      <c r="C2" s="138"/>
      <c r="D2" s="35"/>
      <c r="E2" s="35"/>
      <c r="F2" s="35"/>
      <c r="G2" s="35"/>
      <c r="H2" s="35"/>
      <c r="I2" s="35"/>
      <c r="J2" s="35"/>
      <c r="K2" s="35"/>
      <c r="L2" s="35"/>
      <c r="M2" s="35"/>
      <c r="N2" s="35"/>
      <c r="O2" s="35"/>
      <c r="P2" s="35"/>
      <c r="Q2" s="35"/>
      <c r="R2" s="35"/>
      <c r="S2" s="35"/>
      <c r="T2" s="35"/>
      <c r="U2" s="35"/>
      <c r="V2" s="35"/>
      <c r="W2" s="35"/>
      <c r="X2" s="35"/>
    </row>
    <row r="3" spans="1:24" ht="18" x14ac:dyDescent="0.35">
      <c r="A3" s="36"/>
      <c r="B3" s="36"/>
      <c r="C3" s="36"/>
      <c r="D3" s="35"/>
      <c r="E3" s="35"/>
      <c r="F3" s="35"/>
      <c r="G3" s="35"/>
      <c r="H3" s="35"/>
      <c r="I3" s="35"/>
      <c r="J3" s="35"/>
      <c r="K3" s="35"/>
      <c r="L3" s="35"/>
      <c r="M3" s="35"/>
      <c r="N3" s="35"/>
      <c r="O3" s="35"/>
      <c r="P3" s="35"/>
      <c r="Q3" s="35"/>
      <c r="R3" s="35"/>
      <c r="S3" s="35"/>
      <c r="T3" s="35"/>
      <c r="U3" s="35"/>
      <c r="V3" s="35"/>
      <c r="W3" s="35"/>
      <c r="X3" s="35"/>
    </row>
    <row r="4" spans="1:24" ht="18" x14ac:dyDescent="0.35">
      <c r="A4" s="37" t="s">
        <v>1</v>
      </c>
      <c r="B4" s="36"/>
      <c r="C4" s="36"/>
      <c r="D4" s="35"/>
      <c r="E4" s="35"/>
      <c r="F4" s="35"/>
      <c r="G4" s="35"/>
      <c r="H4" s="35"/>
      <c r="I4" s="35"/>
      <c r="J4" s="35"/>
      <c r="K4" s="35"/>
      <c r="L4" s="35"/>
      <c r="M4" s="35"/>
      <c r="N4" s="35"/>
      <c r="O4" s="35"/>
      <c r="P4" s="35"/>
      <c r="Q4" s="35"/>
      <c r="R4" s="35"/>
      <c r="S4" s="35"/>
      <c r="T4" s="35"/>
      <c r="U4" s="35"/>
      <c r="V4" s="35"/>
      <c r="W4" s="35"/>
      <c r="X4" s="35"/>
    </row>
    <row r="5" spans="1:24" ht="18" x14ac:dyDescent="0.35">
      <c r="A5" s="37" t="s">
        <v>2</v>
      </c>
      <c r="B5" s="36"/>
      <c r="C5" s="36"/>
      <c r="D5" s="35"/>
      <c r="E5" s="35"/>
      <c r="F5" s="35"/>
      <c r="G5" s="35"/>
      <c r="H5" s="35"/>
      <c r="I5" s="35"/>
      <c r="J5" s="35"/>
      <c r="K5" s="35"/>
      <c r="L5" s="35"/>
      <c r="M5" s="35"/>
      <c r="N5" s="35"/>
      <c r="O5" s="35"/>
      <c r="P5" s="35"/>
      <c r="Q5" s="35"/>
      <c r="R5" s="35"/>
      <c r="S5" s="35"/>
      <c r="T5" s="35"/>
      <c r="U5" s="35"/>
      <c r="V5" s="35"/>
      <c r="W5" s="35"/>
      <c r="X5" s="35"/>
    </row>
    <row r="6" spans="1:24" ht="18" x14ac:dyDescent="0.35">
      <c r="A6" s="37" t="s">
        <v>3</v>
      </c>
      <c r="B6" s="36"/>
      <c r="C6" s="36"/>
      <c r="D6" s="35"/>
      <c r="E6" s="35"/>
      <c r="F6" s="35"/>
      <c r="G6" s="35"/>
      <c r="H6" s="35"/>
      <c r="I6" s="35"/>
      <c r="J6" s="35"/>
      <c r="K6" s="35"/>
      <c r="L6" s="35"/>
      <c r="M6" s="35"/>
      <c r="N6" s="35"/>
      <c r="O6" s="35"/>
      <c r="P6" s="35"/>
      <c r="Q6" s="35"/>
      <c r="R6" s="35"/>
      <c r="S6" s="35"/>
      <c r="T6" s="35"/>
      <c r="U6" s="35"/>
      <c r="V6" s="35"/>
      <c r="W6" s="35"/>
      <c r="X6" s="35"/>
    </row>
    <row r="7" spans="1:24" ht="18" x14ac:dyDescent="0.35">
      <c r="A7" s="37"/>
      <c r="B7" s="36"/>
      <c r="C7" s="36"/>
      <c r="D7" s="35"/>
      <c r="E7" s="35"/>
      <c r="F7" s="35"/>
      <c r="G7" s="35"/>
      <c r="H7" s="35"/>
      <c r="I7" s="35"/>
      <c r="J7" s="35"/>
      <c r="K7" s="35"/>
      <c r="L7" s="35"/>
      <c r="M7" s="35"/>
      <c r="N7" s="35"/>
      <c r="O7" s="35"/>
      <c r="P7" s="35"/>
      <c r="Q7" s="35"/>
      <c r="R7" s="35"/>
      <c r="S7" s="35"/>
      <c r="T7" s="35"/>
      <c r="U7" s="35"/>
      <c r="V7" s="35"/>
      <c r="W7" s="35"/>
      <c r="X7" s="35"/>
    </row>
    <row r="8" spans="1:24" ht="36" x14ac:dyDescent="0.35">
      <c r="A8" s="35"/>
      <c r="B8" s="35"/>
      <c r="C8" s="30" t="s">
        <v>4</v>
      </c>
      <c r="D8" s="35"/>
      <c r="E8" s="35"/>
      <c r="F8" s="35"/>
      <c r="G8" s="35"/>
      <c r="H8" s="35"/>
      <c r="I8" s="35"/>
      <c r="J8" s="35"/>
      <c r="K8" s="35"/>
      <c r="L8" s="35"/>
      <c r="M8" s="35"/>
      <c r="N8" s="35"/>
      <c r="O8" s="35"/>
      <c r="P8" s="35"/>
      <c r="Q8" s="35"/>
      <c r="R8" s="35"/>
      <c r="S8" s="35"/>
      <c r="T8" s="35"/>
      <c r="U8" s="35"/>
      <c r="V8" s="35"/>
      <c r="W8" s="35"/>
      <c r="X8" s="35"/>
    </row>
    <row r="9" spans="1:24" s="39" customFormat="1" ht="18.75" customHeight="1" x14ac:dyDescent="0.35">
      <c r="A9" s="139" t="s">
        <v>5</v>
      </c>
      <c r="B9" s="139"/>
      <c r="C9" s="110"/>
      <c r="D9" s="40"/>
      <c r="E9" s="40"/>
      <c r="F9" s="40"/>
      <c r="G9" s="40"/>
      <c r="H9" s="40"/>
      <c r="I9" s="40"/>
      <c r="J9" s="40"/>
      <c r="K9" s="40"/>
      <c r="L9" s="40"/>
      <c r="M9" s="40"/>
      <c r="N9" s="40"/>
      <c r="O9" s="40"/>
      <c r="P9" s="40"/>
      <c r="Q9" s="40"/>
      <c r="R9" s="40"/>
      <c r="S9" s="40"/>
      <c r="T9" s="40"/>
      <c r="U9" s="40"/>
      <c r="V9" s="40"/>
      <c r="W9" s="40"/>
      <c r="X9" s="40"/>
    </row>
    <row r="10" spans="1:24" s="39" customFormat="1" ht="18.75" customHeight="1" x14ac:dyDescent="0.35">
      <c r="A10" s="139" t="s">
        <v>6</v>
      </c>
      <c r="B10" s="139"/>
      <c r="C10" s="110"/>
      <c r="D10" s="40"/>
      <c r="E10" s="40"/>
      <c r="F10" s="40"/>
      <c r="G10" s="40"/>
      <c r="H10" s="40"/>
      <c r="I10" s="40"/>
      <c r="J10" s="40"/>
      <c r="K10" s="40"/>
      <c r="L10" s="40"/>
      <c r="M10" s="40"/>
      <c r="N10" s="40"/>
      <c r="O10" s="40"/>
      <c r="P10" s="40"/>
      <c r="Q10" s="40"/>
      <c r="R10" s="40"/>
      <c r="S10" s="40"/>
      <c r="T10" s="40"/>
      <c r="U10" s="40"/>
      <c r="V10" s="40"/>
      <c r="W10" s="40"/>
      <c r="X10" s="40"/>
    </row>
    <row r="11" spans="1:24" s="39" customFormat="1" ht="18.75" customHeight="1" x14ac:dyDescent="0.35">
      <c r="A11" s="139" t="s">
        <v>7</v>
      </c>
      <c r="B11" s="139"/>
      <c r="C11" s="111"/>
      <c r="D11" s="40"/>
      <c r="E11" s="40"/>
      <c r="F11" s="40"/>
      <c r="G11" s="40"/>
      <c r="H11" s="40"/>
      <c r="I11" s="40"/>
      <c r="J11" s="40"/>
      <c r="K11" s="40"/>
      <c r="L11" s="40"/>
      <c r="M11" s="40"/>
      <c r="N11" s="40"/>
      <c r="O11" s="40"/>
      <c r="P11" s="40"/>
      <c r="Q11" s="40"/>
      <c r="R11" s="40"/>
      <c r="S11" s="40"/>
      <c r="T11" s="40"/>
      <c r="U11" s="40"/>
      <c r="V11" s="40"/>
      <c r="W11" s="40"/>
      <c r="X11" s="40"/>
    </row>
    <row r="12" spans="1:24" s="39" customFormat="1" ht="18.75" customHeight="1" x14ac:dyDescent="0.35">
      <c r="A12" s="137" t="s">
        <v>8</v>
      </c>
      <c r="B12" s="137"/>
      <c r="C12" s="112"/>
      <c r="D12" s="40"/>
      <c r="E12" s="40"/>
      <c r="F12" s="40"/>
      <c r="G12" s="40"/>
      <c r="H12" s="40"/>
      <c r="I12" s="40"/>
      <c r="J12" s="40"/>
      <c r="K12" s="40"/>
      <c r="L12" s="40"/>
      <c r="M12" s="40"/>
      <c r="N12" s="40"/>
      <c r="O12" s="40"/>
      <c r="P12" s="40"/>
      <c r="Q12" s="40"/>
      <c r="R12" s="40"/>
      <c r="S12" s="40"/>
      <c r="T12" s="40"/>
      <c r="U12" s="40"/>
      <c r="V12" s="40"/>
      <c r="W12" s="40"/>
      <c r="X12" s="40"/>
    </row>
    <row r="13" spans="1:24" x14ac:dyDescent="0.35">
      <c r="A13" s="35"/>
      <c r="B13" s="35"/>
      <c r="C13" s="35"/>
      <c r="D13" s="35"/>
      <c r="E13" s="35"/>
      <c r="F13" s="35"/>
      <c r="G13" s="35"/>
      <c r="H13" s="35"/>
      <c r="I13" s="35"/>
      <c r="J13" s="35"/>
      <c r="K13" s="35"/>
      <c r="L13" s="35"/>
      <c r="M13" s="35"/>
      <c r="N13" s="35"/>
      <c r="O13" s="35"/>
      <c r="P13" s="35"/>
      <c r="Q13" s="35"/>
      <c r="R13" s="35"/>
      <c r="S13" s="35"/>
      <c r="T13" s="35"/>
      <c r="U13" s="35"/>
      <c r="V13" s="35"/>
      <c r="W13" s="35"/>
      <c r="X13" s="35"/>
    </row>
    <row r="14" spans="1:24" x14ac:dyDescent="0.35">
      <c r="A14" s="104"/>
      <c r="B14" s="35"/>
      <c r="C14" s="35"/>
      <c r="D14" s="35"/>
      <c r="E14" s="35"/>
      <c r="F14" s="35"/>
      <c r="G14" s="35"/>
      <c r="H14" s="35"/>
      <c r="I14" s="35"/>
      <c r="J14" s="35"/>
      <c r="K14" s="35"/>
      <c r="L14" s="35"/>
      <c r="M14" s="35"/>
      <c r="N14" s="35"/>
      <c r="O14" s="35"/>
      <c r="P14" s="35"/>
      <c r="Q14" s="35"/>
      <c r="R14" s="35"/>
      <c r="S14" s="35"/>
      <c r="T14" s="35"/>
      <c r="U14" s="35"/>
      <c r="V14" s="35"/>
      <c r="W14" s="35"/>
      <c r="X14" s="35"/>
    </row>
    <row r="15" spans="1:24" x14ac:dyDescent="0.35">
      <c r="A15" s="35"/>
      <c r="B15" s="35"/>
      <c r="C15" s="35"/>
      <c r="D15" s="35"/>
      <c r="E15" s="35"/>
      <c r="F15" s="35"/>
      <c r="G15" s="35"/>
      <c r="H15" s="35"/>
      <c r="I15" s="35"/>
      <c r="J15" s="35"/>
      <c r="K15" s="35"/>
      <c r="L15" s="35"/>
      <c r="M15" s="35"/>
      <c r="N15" s="35"/>
      <c r="O15" s="35"/>
      <c r="P15" s="35"/>
      <c r="Q15" s="35"/>
      <c r="R15" s="35"/>
      <c r="S15" s="35"/>
      <c r="T15" s="35"/>
      <c r="U15" s="35"/>
      <c r="V15" s="35"/>
      <c r="W15" s="35"/>
      <c r="X15" s="35"/>
    </row>
    <row r="16" spans="1:24" x14ac:dyDescent="0.35">
      <c r="A16" s="35"/>
      <c r="B16" s="35"/>
      <c r="C16" s="35"/>
      <c r="D16" s="35"/>
      <c r="E16" s="35"/>
      <c r="F16" s="35"/>
      <c r="G16" s="35"/>
      <c r="H16" s="35"/>
      <c r="I16" s="35"/>
      <c r="J16" s="35"/>
      <c r="K16" s="35"/>
      <c r="L16" s="35"/>
      <c r="M16" s="35"/>
      <c r="N16" s="35"/>
      <c r="O16" s="35"/>
      <c r="P16" s="35"/>
      <c r="Q16" s="35"/>
      <c r="R16" s="35"/>
      <c r="S16" s="35"/>
      <c r="T16" s="35"/>
      <c r="U16" s="35"/>
      <c r="V16" s="35"/>
      <c r="W16" s="35"/>
      <c r="X16" s="35"/>
    </row>
    <row r="17" spans="1:24" x14ac:dyDescent="0.35">
      <c r="A17" s="35"/>
      <c r="B17" s="35"/>
      <c r="C17" s="35"/>
      <c r="D17" s="35"/>
      <c r="E17" s="35"/>
      <c r="F17" s="35"/>
      <c r="G17" s="35"/>
      <c r="H17" s="35"/>
      <c r="I17" s="35"/>
      <c r="J17" s="35"/>
      <c r="K17" s="35"/>
      <c r="L17" s="35"/>
      <c r="M17" s="35"/>
      <c r="N17" s="35"/>
      <c r="O17" s="35"/>
      <c r="P17" s="35"/>
      <c r="Q17" s="35"/>
      <c r="R17" s="35"/>
      <c r="S17" s="35"/>
      <c r="T17" s="35"/>
      <c r="U17" s="35"/>
      <c r="V17" s="35"/>
      <c r="W17" s="35"/>
      <c r="X17" s="35"/>
    </row>
    <row r="18" spans="1:24" x14ac:dyDescent="0.35">
      <c r="A18" s="35"/>
      <c r="B18" s="35"/>
      <c r="C18" s="35"/>
      <c r="D18" s="35"/>
      <c r="E18" s="35"/>
      <c r="F18" s="35"/>
      <c r="G18" s="35"/>
      <c r="H18" s="35"/>
      <c r="I18" s="35"/>
      <c r="J18" s="35"/>
      <c r="K18" s="35"/>
      <c r="L18" s="35"/>
      <c r="M18" s="35"/>
      <c r="N18" s="35"/>
      <c r="O18" s="35"/>
      <c r="P18" s="35"/>
      <c r="Q18" s="35"/>
      <c r="R18" s="35"/>
      <c r="S18" s="35"/>
      <c r="T18" s="35"/>
      <c r="U18" s="35"/>
      <c r="V18" s="35"/>
      <c r="W18" s="35"/>
      <c r="X18" s="35"/>
    </row>
    <row r="19" spans="1:24" x14ac:dyDescent="0.35">
      <c r="A19" s="35"/>
      <c r="B19" s="35"/>
      <c r="C19" s="35"/>
      <c r="D19" s="35"/>
      <c r="E19" s="35"/>
      <c r="F19" s="35"/>
      <c r="G19" s="35"/>
      <c r="H19" s="35"/>
      <c r="I19" s="35"/>
      <c r="J19" s="35"/>
      <c r="K19" s="35"/>
      <c r="L19" s="35"/>
      <c r="M19" s="35"/>
      <c r="N19" s="35"/>
      <c r="O19" s="35"/>
      <c r="P19" s="35"/>
      <c r="Q19" s="35"/>
      <c r="R19" s="35"/>
      <c r="S19" s="35"/>
      <c r="T19" s="35"/>
      <c r="U19" s="35"/>
      <c r="V19" s="35"/>
      <c r="W19" s="35"/>
      <c r="X19" s="35"/>
    </row>
    <row r="20" spans="1:24" x14ac:dyDescent="0.35">
      <c r="A20" s="35"/>
      <c r="B20" s="35"/>
      <c r="C20" s="35"/>
      <c r="D20" s="35"/>
      <c r="E20" s="35"/>
      <c r="F20" s="35"/>
      <c r="G20" s="35"/>
      <c r="H20" s="35"/>
      <c r="I20" s="35"/>
      <c r="J20" s="35"/>
      <c r="K20" s="35"/>
      <c r="L20" s="35"/>
      <c r="M20" s="35"/>
      <c r="N20" s="35"/>
      <c r="O20" s="35"/>
      <c r="P20" s="35"/>
      <c r="Q20" s="35"/>
      <c r="R20" s="35"/>
      <c r="S20" s="35"/>
      <c r="T20" s="35"/>
      <c r="U20" s="35"/>
      <c r="V20" s="35"/>
      <c r="W20" s="35"/>
      <c r="X20" s="35"/>
    </row>
    <row r="21" spans="1:24" x14ac:dyDescent="0.35">
      <c r="A21" s="35"/>
      <c r="B21" s="35"/>
      <c r="C21" s="35"/>
      <c r="D21" s="35"/>
      <c r="E21" s="35"/>
      <c r="F21" s="35"/>
      <c r="G21" s="35"/>
      <c r="H21" s="35"/>
      <c r="I21" s="35"/>
      <c r="J21" s="35"/>
      <c r="K21" s="35"/>
      <c r="L21" s="35"/>
      <c r="M21" s="35"/>
      <c r="N21" s="35"/>
      <c r="O21" s="35"/>
      <c r="P21" s="35"/>
      <c r="Q21" s="35"/>
      <c r="R21" s="35"/>
      <c r="S21" s="35"/>
      <c r="T21" s="35"/>
      <c r="U21" s="35"/>
      <c r="V21" s="35"/>
      <c r="W21" s="35"/>
      <c r="X21" s="35"/>
    </row>
    <row r="22" spans="1:24" x14ac:dyDescent="0.35">
      <c r="A22" s="35"/>
      <c r="B22" s="35"/>
      <c r="C22" s="35"/>
      <c r="D22" s="35"/>
      <c r="E22" s="35"/>
      <c r="F22" s="35"/>
      <c r="G22" s="35"/>
      <c r="H22" s="35"/>
      <c r="I22" s="35"/>
      <c r="J22" s="35"/>
      <c r="K22" s="35"/>
      <c r="L22" s="35"/>
      <c r="M22" s="35"/>
      <c r="N22" s="35"/>
      <c r="O22" s="35"/>
      <c r="P22" s="35"/>
      <c r="Q22" s="35"/>
      <c r="R22" s="35"/>
      <c r="S22" s="35"/>
      <c r="T22" s="35"/>
      <c r="U22" s="35"/>
      <c r="V22" s="35"/>
      <c r="W22" s="35"/>
      <c r="X22" s="35"/>
    </row>
    <row r="23" spans="1:24" x14ac:dyDescent="0.35">
      <c r="A23" s="35"/>
      <c r="B23" s="35"/>
      <c r="C23" s="35"/>
      <c r="D23" s="35"/>
      <c r="E23" s="35"/>
      <c r="F23" s="35"/>
      <c r="G23" s="35"/>
      <c r="H23" s="35"/>
      <c r="I23" s="35"/>
      <c r="J23" s="35"/>
      <c r="K23" s="35"/>
      <c r="L23" s="35"/>
      <c r="M23" s="35"/>
      <c r="N23" s="35"/>
      <c r="O23" s="35"/>
      <c r="P23" s="35"/>
      <c r="Q23" s="35"/>
      <c r="R23" s="35"/>
      <c r="S23" s="35"/>
      <c r="T23" s="35"/>
      <c r="U23" s="35"/>
      <c r="V23" s="35"/>
      <c r="W23" s="35"/>
      <c r="X23" s="35"/>
    </row>
    <row r="27" spans="1:24" x14ac:dyDescent="0.35">
      <c r="D27" s="35"/>
    </row>
  </sheetData>
  <mergeCells count="5">
    <mergeCell ref="A12:B12"/>
    <mergeCell ref="A2:C2"/>
    <mergeCell ref="A9:B9"/>
    <mergeCell ref="A10:B10"/>
    <mergeCell ref="A11:B11"/>
  </mergeCells>
  <pageMargins left="0.70866141732283472" right="0.70866141732283472" top="0.74803149606299213" bottom="0.74803149606299213" header="0.31496062992125984" footer="0.31496062992125984"/>
  <pageSetup paperSize="9" scale="9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17"/>
  <sheetViews>
    <sheetView zoomScaleNormal="100" workbookViewId="0">
      <pane xSplit="1" ySplit="2" topLeftCell="B3" activePane="bottomRight" state="frozen"/>
      <selection pane="topRight" activeCell="B1" sqref="B1"/>
      <selection pane="bottomLeft" activeCell="A4" sqref="A4"/>
      <selection pane="bottomRight" activeCell="B14" sqref="B14"/>
    </sheetView>
  </sheetViews>
  <sheetFormatPr baseColWidth="10" defaultColWidth="11" defaultRowHeight="14" x14ac:dyDescent="0.35"/>
  <cols>
    <col min="1" max="1" width="10.453125" style="13" customWidth="1"/>
    <col min="2" max="2" width="63" style="11" customWidth="1"/>
    <col min="3" max="3" width="21.453125" style="11" customWidth="1"/>
    <col min="4" max="4" width="15.08984375" style="11" customWidth="1"/>
    <col min="5" max="5" width="16.453125" style="11" customWidth="1"/>
    <col min="6" max="6" width="17.90625" style="11" customWidth="1"/>
    <col min="7" max="7" width="11.36328125" style="11" customWidth="1"/>
    <col min="8" max="16384" width="11" style="11"/>
  </cols>
  <sheetData>
    <row r="1" spans="1:42" ht="46.4" customHeight="1" x14ac:dyDescent="0.35">
      <c r="A1" s="140" t="s">
        <v>9</v>
      </c>
      <c r="B1" s="140"/>
      <c r="C1" s="140"/>
      <c r="D1" s="140"/>
      <c r="E1" s="140"/>
      <c r="F1" s="140"/>
    </row>
    <row r="2" spans="1:42" s="9" customFormat="1" ht="39" x14ac:dyDescent="0.35">
      <c r="A2" s="5" t="s">
        <v>10</v>
      </c>
      <c r="B2" s="6" t="s">
        <v>11</v>
      </c>
      <c r="C2" s="6" t="s">
        <v>12</v>
      </c>
      <c r="D2" s="7" t="s">
        <v>13</v>
      </c>
      <c r="E2" s="7" t="s">
        <v>14</v>
      </c>
      <c r="F2" s="7" t="s">
        <v>15</v>
      </c>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row>
    <row r="3" spans="1:42" s="1" customFormat="1" ht="18.75" customHeight="1" x14ac:dyDescent="0.35">
      <c r="A3" s="31" t="s">
        <v>16</v>
      </c>
      <c r="B3" s="32" t="s">
        <v>17</v>
      </c>
      <c r="C3" s="33"/>
      <c r="D3" s="33"/>
      <c r="E3" s="10"/>
      <c r="F3" s="10"/>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row>
    <row r="4" spans="1:42" s="1" customFormat="1" ht="30.65" customHeight="1" x14ac:dyDescent="0.35">
      <c r="A4" s="12" t="s">
        <v>18</v>
      </c>
      <c r="B4" s="2" t="s">
        <v>19</v>
      </c>
      <c r="C4" s="56" t="s">
        <v>307</v>
      </c>
      <c r="D4" s="108">
        <v>4400</v>
      </c>
      <c r="E4" s="38"/>
      <c r="F4" s="121">
        <f>D4*E4</f>
        <v>0</v>
      </c>
      <c r="G4" s="13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row>
    <row r="5" spans="1:42" s="1" customFormat="1" ht="18.899999999999999" customHeight="1" x14ac:dyDescent="0.35">
      <c r="A5" s="12"/>
      <c r="B5" s="2"/>
      <c r="C5" s="33"/>
      <c r="D5" s="3"/>
      <c r="E5" s="10"/>
      <c r="F5" s="10"/>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row>
    <row r="6" spans="1:42" ht="30" customHeight="1" x14ac:dyDescent="0.35">
      <c r="A6" s="34" t="s">
        <v>20</v>
      </c>
      <c r="B6" s="32" t="s">
        <v>21</v>
      </c>
      <c r="C6" s="4"/>
      <c r="D6" s="3"/>
      <c r="E6" s="10"/>
      <c r="F6" s="10"/>
    </row>
    <row r="7" spans="1:42" ht="18.75" customHeight="1" x14ac:dyDescent="0.35">
      <c r="A7" s="12" t="s">
        <v>22</v>
      </c>
      <c r="B7" s="2" t="s">
        <v>304</v>
      </c>
      <c r="C7" s="4" t="s">
        <v>23</v>
      </c>
      <c r="D7" s="3">
        <f>ROUNDUP(70000*(4+5/12),-2)</f>
        <v>309200</v>
      </c>
      <c r="E7" s="38"/>
      <c r="F7" s="121">
        <f t="shared" ref="F7" si="0">D7*E7</f>
        <v>0</v>
      </c>
      <c r="G7" s="124"/>
    </row>
    <row r="8" spans="1:42" s="1" customFormat="1" ht="18.899999999999999" customHeight="1" x14ac:dyDescent="0.35">
      <c r="A8" s="12"/>
      <c r="B8" s="2"/>
      <c r="C8" s="33"/>
      <c r="D8" s="3"/>
      <c r="E8" s="10"/>
      <c r="F8" s="10"/>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row>
    <row r="9" spans="1:42" ht="26" x14ac:dyDescent="0.35">
      <c r="A9" s="34" t="s">
        <v>24</v>
      </c>
      <c r="B9" s="32" t="s">
        <v>309</v>
      </c>
      <c r="C9" s="109" t="s">
        <v>308</v>
      </c>
      <c r="D9" s="136">
        <f>ROUND(4+5/12,2)</f>
        <v>4.42</v>
      </c>
      <c r="E9" s="38"/>
      <c r="F9" s="121">
        <f t="shared" ref="F9:F11" si="1">D9*E9</f>
        <v>0</v>
      </c>
    </row>
    <row r="10" spans="1:42" ht="18.75" customHeight="1" x14ac:dyDescent="0.35">
      <c r="A10" s="12"/>
      <c r="B10" s="2"/>
      <c r="C10" s="109"/>
      <c r="D10" s="108"/>
      <c r="E10" s="108"/>
      <c r="F10" s="121"/>
    </row>
    <row r="11" spans="1:42" ht="18.75" customHeight="1" x14ac:dyDescent="0.35">
      <c r="A11" s="34" t="s">
        <v>25</v>
      </c>
      <c r="B11" s="32" t="s">
        <v>324</v>
      </c>
      <c r="C11" s="109" t="s">
        <v>308</v>
      </c>
      <c r="D11" s="136">
        <f>ROUND(4+5/12,2)</f>
        <v>4.42</v>
      </c>
      <c r="E11" s="38"/>
      <c r="F11" s="121">
        <f t="shared" si="1"/>
        <v>0</v>
      </c>
    </row>
    <row r="12" spans="1:42" ht="18.5" customHeight="1" x14ac:dyDescent="0.35">
      <c r="A12" s="12"/>
      <c r="B12" s="2"/>
      <c r="C12" s="109"/>
      <c r="D12" s="108"/>
      <c r="E12" s="108"/>
      <c r="F12" s="121"/>
    </row>
    <row r="13" spans="1:42" ht="18.75" customHeight="1" x14ac:dyDescent="0.35">
      <c r="A13" s="34" t="s">
        <v>330</v>
      </c>
      <c r="B13" s="32" t="s">
        <v>331</v>
      </c>
      <c r="C13" s="4" t="s">
        <v>23</v>
      </c>
      <c r="D13" s="108">
        <v>10</v>
      </c>
      <c r="E13" s="38"/>
      <c r="F13" s="121">
        <f t="shared" ref="F13" si="2">D13*E13</f>
        <v>0</v>
      </c>
    </row>
    <row r="14" spans="1:42" ht="16.5" customHeight="1" thickBot="1" x14ac:dyDescent="0.4">
      <c r="A14" s="12"/>
      <c r="B14" s="2"/>
      <c r="C14" s="33"/>
      <c r="D14" s="3"/>
      <c r="E14" s="10"/>
      <c r="F14" s="10"/>
    </row>
    <row r="15" spans="1:42" ht="18.5" thickBot="1" x14ac:dyDescent="0.4">
      <c r="A15" s="141" t="s">
        <v>26</v>
      </c>
      <c r="B15" s="142"/>
      <c r="C15" s="142"/>
      <c r="D15" s="142"/>
      <c r="E15" s="143"/>
      <c r="F15" s="120">
        <f>SUM(F4:F13)</f>
        <v>0</v>
      </c>
    </row>
    <row r="17" spans="3:6" x14ac:dyDescent="0.35">
      <c r="C17" s="18"/>
      <c r="F17" s="19"/>
    </row>
  </sheetData>
  <mergeCells count="2">
    <mergeCell ref="A1:F1"/>
    <mergeCell ref="A15:E15"/>
  </mergeCells>
  <phoneticPr fontId="22" type="noConversion"/>
  <pageMargins left="0.70866141732283472" right="0.70866141732283472" top="0.74803149606299213" bottom="0.74803149606299213" header="0.31496062992125984" footer="0.31496062992125984"/>
  <pageSetup paperSize="9" scale="98" orientation="landscape" r:id="rId1"/>
  <headerFooter>
    <oddFooter>&amp;L&amp;A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
  <sheetViews>
    <sheetView view="pageBreakPreview" zoomScale="115" zoomScaleNormal="100" zoomScaleSheetLayoutView="115" workbookViewId="0">
      <selection activeCell="B4" sqref="B4:F4"/>
    </sheetView>
  </sheetViews>
  <sheetFormatPr baseColWidth="10" defaultColWidth="11" defaultRowHeight="14" x14ac:dyDescent="0.35"/>
  <cols>
    <col min="1" max="1" width="8.08984375" style="13" customWidth="1"/>
    <col min="2" max="2" width="63.6328125" style="11" customWidth="1"/>
    <col min="3" max="3" width="15.6328125" style="22" customWidth="1"/>
    <col min="4" max="5" width="15.08984375" style="11" customWidth="1"/>
    <col min="6" max="6" width="17.90625" style="11" customWidth="1"/>
    <col min="7" max="16384" width="11" style="11"/>
  </cols>
  <sheetData>
    <row r="1" spans="1:9" s="8" customFormat="1" ht="57.75" customHeight="1" x14ac:dyDescent="0.3">
      <c r="A1" s="140" t="s">
        <v>27</v>
      </c>
      <c r="B1" s="140"/>
      <c r="C1" s="140"/>
      <c r="D1" s="140"/>
      <c r="E1" s="140"/>
      <c r="F1" s="140"/>
    </row>
    <row r="2" spans="1:9" s="9" customFormat="1" ht="63" customHeight="1" x14ac:dyDescent="0.35">
      <c r="A2" s="5" t="s">
        <v>10</v>
      </c>
      <c r="B2" s="6" t="s">
        <v>11</v>
      </c>
      <c r="C2" s="7" t="s">
        <v>12</v>
      </c>
      <c r="D2" s="7" t="s">
        <v>13</v>
      </c>
      <c r="E2" s="7" t="s">
        <v>14</v>
      </c>
      <c r="F2" s="7" t="s">
        <v>15</v>
      </c>
    </row>
    <row r="3" spans="1:9" s="9" customFormat="1" x14ac:dyDescent="0.35">
      <c r="A3" s="149" t="s">
        <v>306</v>
      </c>
      <c r="B3" s="150"/>
      <c r="C3" s="150"/>
      <c r="D3" s="150"/>
      <c r="E3" s="150"/>
      <c r="F3" s="151"/>
    </row>
    <row r="4" spans="1:9" x14ac:dyDescent="0.35">
      <c r="A4" s="133" t="s">
        <v>28</v>
      </c>
      <c r="B4" s="146" t="s">
        <v>305</v>
      </c>
      <c r="C4" s="147"/>
      <c r="D4" s="147"/>
      <c r="E4" s="147"/>
      <c r="F4" s="148"/>
      <c r="G4" s="13"/>
      <c r="H4" s="13"/>
      <c r="I4" s="13"/>
    </row>
    <row r="5" spans="1:9" ht="42.65" customHeight="1" x14ac:dyDescent="0.35">
      <c r="A5" s="4" t="s">
        <v>310</v>
      </c>
      <c r="B5" s="105" t="s">
        <v>302</v>
      </c>
      <c r="C5" s="106" t="s">
        <v>29</v>
      </c>
      <c r="D5" s="135">
        <v>2</v>
      </c>
      <c r="E5" s="107"/>
      <c r="F5" s="119">
        <f t="shared" ref="F5:F8" si="0">D5*E5</f>
        <v>0</v>
      </c>
      <c r="G5" s="18"/>
    </row>
    <row r="6" spans="1:9" ht="29.4" customHeight="1" x14ac:dyDescent="0.35">
      <c r="A6" s="4" t="s">
        <v>311</v>
      </c>
      <c r="B6" s="105" t="s">
        <v>325</v>
      </c>
      <c r="C6" s="106" t="s">
        <v>29</v>
      </c>
      <c r="D6" s="135">
        <v>2</v>
      </c>
      <c r="E6" s="107"/>
      <c r="F6" s="119">
        <f t="shared" si="0"/>
        <v>0</v>
      </c>
    </row>
    <row r="7" spans="1:9" ht="29.4" customHeight="1" x14ac:dyDescent="0.35">
      <c r="A7" s="4" t="s">
        <v>312</v>
      </c>
      <c r="B7" s="105" t="s">
        <v>303</v>
      </c>
      <c r="C7" s="106" t="s">
        <v>31</v>
      </c>
      <c r="D7" s="135">
        <v>150</v>
      </c>
      <c r="E7" s="107"/>
      <c r="F7" s="119">
        <f t="shared" ref="F7" si="1">D7*E7</f>
        <v>0</v>
      </c>
      <c r="G7" s="18"/>
      <c r="I7" s="134"/>
    </row>
    <row r="8" spans="1:9" ht="29.4" customHeight="1" x14ac:dyDescent="0.35">
      <c r="A8" s="4" t="s">
        <v>326</v>
      </c>
      <c r="B8" s="105" t="s">
        <v>30</v>
      </c>
      <c r="C8" s="106" t="s">
        <v>31</v>
      </c>
      <c r="D8" s="135">
        <v>10</v>
      </c>
      <c r="E8" s="107"/>
      <c r="F8" s="119">
        <f t="shared" si="0"/>
        <v>0</v>
      </c>
      <c r="G8" s="18"/>
      <c r="I8" s="134"/>
    </row>
    <row r="9" spans="1:9" ht="14.5" thickBot="1" x14ac:dyDescent="0.4"/>
    <row r="10" spans="1:9" ht="31.5" customHeight="1" thickBot="1" x14ac:dyDescent="0.4">
      <c r="A10" s="144" t="s">
        <v>32</v>
      </c>
      <c r="B10" s="145"/>
      <c r="C10" s="145"/>
      <c r="D10" s="145"/>
      <c r="E10" s="145"/>
      <c r="F10" s="120">
        <f>SUM(F5:F8)</f>
        <v>0</v>
      </c>
    </row>
  </sheetData>
  <mergeCells count="4">
    <mergeCell ref="A1:F1"/>
    <mergeCell ref="A10:E10"/>
    <mergeCell ref="B4:F4"/>
    <mergeCell ref="A3:F3"/>
  </mergeCells>
  <phoneticPr fontId="22" type="noConversion"/>
  <printOptions horizontalCentered="1"/>
  <pageMargins left="0.70866141732283472" right="0.70866141732283472" top="0.74803149606299213" bottom="0.74803149606299213" header="0.31496062992125984" footer="0.31496062992125984"/>
  <pageSetup paperSize="9" scale="79" orientation="landscape" r:id="rId1"/>
  <headerFooter>
    <oddFooter>&amp;L&amp;A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7"/>
  <sheetViews>
    <sheetView zoomScale="115" zoomScaleNormal="115" workbookViewId="0">
      <pane ySplit="3" topLeftCell="A188" activePane="bottomLeft" state="frozen"/>
      <selection pane="bottomLeft" activeCell="G192" sqref="G192:H192"/>
    </sheetView>
  </sheetViews>
  <sheetFormatPr baseColWidth="10" defaultColWidth="67.453125" defaultRowHeight="12.5" x14ac:dyDescent="0.35"/>
  <cols>
    <col min="1" max="1" width="10.36328125" style="49" customWidth="1"/>
    <col min="2" max="2" width="67.453125" style="42" customWidth="1"/>
    <col min="3" max="3" width="10.90625" style="98" customWidth="1"/>
    <col min="4" max="4" width="13.6328125" style="81" customWidth="1"/>
    <col min="5" max="5" width="27.90625" style="49" customWidth="1"/>
    <col min="6" max="6" width="18.36328125" style="49" customWidth="1"/>
    <col min="7" max="7" width="7.6328125" style="42" customWidth="1"/>
    <col min="8" max="8" width="5.36328125" style="42" customWidth="1"/>
    <col min="9" max="254" width="10" style="42" customWidth="1"/>
    <col min="255" max="255" width="13.6328125" style="42" customWidth="1"/>
    <col min="256" max="16384" width="67.453125" style="42"/>
  </cols>
  <sheetData>
    <row r="1" spans="1:6" ht="27" customHeight="1" x14ac:dyDescent="0.35">
      <c r="A1" s="152" t="s">
        <v>301</v>
      </c>
      <c r="B1" s="152"/>
      <c r="C1" s="152"/>
      <c r="D1" s="152"/>
      <c r="E1" s="152"/>
      <c r="F1" s="152"/>
    </row>
    <row r="3" spans="1:6" ht="46.5" x14ac:dyDescent="0.35">
      <c r="A3" s="14" t="s">
        <v>10</v>
      </c>
      <c r="B3" s="14" t="s">
        <v>33</v>
      </c>
      <c r="C3" s="14" t="s">
        <v>313</v>
      </c>
      <c r="D3" s="14" t="s">
        <v>34</v>
      </c>
      <c r="E3" s="14" t="s">
        <v>35</v>
      </c>
      <c r="F3" s="14" t="s">
        <v>36</v>
      </c>
    </row>
    <row r="4" spans="1:6" ht="123.75" customHeight="1" x14ac:dyDescent="0.35">
      <c r="A4" s="153" t="s">
        <v>314</v>
      </c>
      <c r="B4" s="154"/>
      <c r="C4" s="15"/>
      <c r="D4" s="28"/>
      <c r="E4" s="16"/>
      <c r="F4" s="16"/>
    </row>
    <row r="5" spans="1:6" ht="44.4" customHeight="1" x14ac:dyDescent="0.35">
      <c r="A5" s="155" t="s">
        <v>37</v>
      </c>
      <c r="B5" s="156"/>
      <c r="C5" s="17"/>
      <c r="D5" s="28"/>
      <c r="E5" s="20"/>
      <c r="F5" s="20"/>
    </row>
    <row r="6" spans="1:6" ht="42" x14ac:dyDescent="0.35">
      <c r="A6" s="20"/>
      <c r="B6" s="15" t="s">
        <v>38</v>
      </c>
      <c r="C6" s="20"/>
      <c r="D6" s="29"/>
      <c r="E6" s="20"/>
      <c r="F6" s="20"/>
    </row>
    <row r="7" spans="1:6" ht="219" customHeight="1" x14ac:dyDescent="0.35">
      <c r="A7" s="43"/>
      <c r="B7" s="44" t="s">
        <v>39</v>
      </c>
      <c r="C7" s="45"/>
      <c r="D7" s="46"/>
      <c r="E7" s="43"/>
      <c r="F7" s="43"/>
    </row>
    <row r="8" spans="1:6" ht="13" x14ac:dyDescent="0.35">
      <c r="A8" s="43"/>
      <c r="B8" s="47" t="s">
        <v>40</v>
      </c>
      <c r="C8" s="45"/>
      <c r="D8" s="48"/>
      <c r="F8" s="50"/>
    </row>
    <row r="9" spans="1:6" x14ac:dyDescent="0.35">
      <c r="A9" s="43" t="s">
        <v>41</v>
      </c>
      <c r="B9" s="51" t="s">
        <v>42</v>
      </c>
      <c r="C9" s="45" t="s">
        <v>43</v>
      </c>
      <c r="D9" s="52"/>
      <c r="E9" s="53">
        <v>1</v>
      </c>
      <c r="F9" s="113">
        <f>D9*E9</f>
        <v>0</v>
      </c>
    </row>
    <row r="10" spans="1:6" x14ac:dyDescent="0.35">
      <c r="A10" s="43" t="s">
        <v>44</v>
      </c>
      <c r="B10" s="51" t="s">
        <v>45</v>
      </c>
      <c r="C10" s="45" t="s">
        <v>43</v>
      </c>
      <c r="D10" s="52"/>
      <c r="E10" s="53">
        <v>1</v>
      </c>
      <c r="F10" s="113">
        <f t="shared" ref="F10:F73" si="0">D10*E10</f>
        <v>0</v>
      </c>
    </row>
    <row r="11" spans="1:6" x14ac:dyDescent="0.35">
      <c r="A11" s="43" t="s">
        <v>46</v>
      </c>
      <c r="B11" s="51" t="s">
        <v>47</v>
      </c>
      <c r="C11" s="45" t="s">
        <v>43</v>
      </c>
      <c r="D11" s="52"/>
      <c r="E11" s="53">
        <v>1</v>
      </c>
      <c r="F11" s="113">
        <f t="shared" si="0"/>
        <v>0</v>
      </c>
    </row>
    <row r="12" spans="1:6" x14ac:dyDescent="0.35">
      <c r="A12" s="43" t="s">
        <v>48</v>
      </c>
      <c r="B12" s="51" t="s">
        <v>49</v>
      </c>
      <c r="C12" s="45" t="s">
        <v>43</v>
      </c>
      <c r="D12" s="52"/>
      <c r="E12" s="53">
        <v>1</v>
      </c>
      <c r="F12" s="113">
        <f t="shared" si="0"/>
        <v>0</v>
      </c>
    </row>
    <row r="13" spans="1:6" x14ac:dyDescent="0.35">
      <c r="A13" s="43" t="s">
        <v>50</v>
      </c>
      <c r="B13" s="51" t="s">
        <v>51</v>
      </c>
      <c r="C13" s="45" t="s">
        <v>43</v>
      </c>
      <c r="D13" s="52"/>
      <c r="E13" s="53">
        <v>1</v>
      </c>
      <c r="F13" s="113">
        <f t="shared" si="0"/>
        <v>0</v>
      </c>
    </row>
    <row r="14" spans="1:6" x14ac:dyDescent="0.35">
      <c r="A14" s="43" t="s">
        <v>52</v>
      </c>
      <c r="B14" s="51" t="s">
        <v>53</v>
      </c>
      <c r="C14" s="45" t="s">
        <v>43</v>
      </c>
      <c r="D14" s="52"/>
      <c r="E14" s="53">
        <v>1</v>
      </c>
      <c r="F14" s="113">
        <f t="shared" si="0"/>
        <v>0</v>
      </c>
    </row>
    <row r="15" spans="1:6" x14ac:dyDescent="0.35">
      <c r="A15" s="43" t="s">
        <v>54</v>
      </c>
      <c r="B15" s="51" t="s">
        <v>55</v>
      </c>
      <c r="C15" s="45" t="s">
        <v>43</v>
      </c>
      <c r="D15" s="52"/>
      <c r="E15" s="53">
        <v>1</v>
      </c>
      <c r="F15" s="113">
        <f t="shared" si="0"/>
        <v>0</v>
      </c>
    </row>
    <row r="16" spans="1:6" ht="25" x14ac:dyDescent="0.35">
      <c r="A16" s="43"/>
      <c r="B16" s="47" t="s">
        <v>56</v>
      </c>
      <c r="C16" s="45"/>
      <c r="D16" s="43"/>
      <c r="E16" s="54"/>
      <c r="F16" s="113"/>
    </row>
    <row r="17" spans="1:6" x14ac:dyDescent="0.35">
      <c r="A17" s="43" t="s">
        <v>57</v>
      </c>
      <c r="B17" s="51" t="s">
        <v>42</v>
      </c>
      <c r="C17" s="45" t="s">
        <v>43</v>
      </c>
      <c r="D17" s="52"/>
      <c r="E17" s="53">
        <v>1</v>
      </c>
      <c r="F17" s="113">
        <f t="shared" si="0"/>
        <v>0</v>
      </c>
    </row>
    <row r="18" spans="1:6" x14ac:dyDescent="0.35">
      <c r="A18" s="43" t="s">
        <v>58</v>
      </c>
      <c r="B18" s="51" t="s">
        <v>45</v>
      </c>
      <c r="C18" s="45" t="s">
        <v>43</v>
      </c>
      <c r="D18" s="52"/>
      <c r="E18" s="53">
        <v>1</v>
      </c>
      <c r="F18" s="113">
        <f t="shared" si="0"/>
        <v>0</v>
      </c>
    </row>
    <row r="19" spans="1:6" x14ac:dyDescent="0.35">
      <c r="A19" s="43" t="s">
        <v>59</v>
      </c>
      <c r="B19" s="51" t="s">
        <v>47</v>
      </c>
      <c r="C19" s="45" t="s">
        <v>43</v>
      </c>
      <c r="D19" s="52"/>
      <c r="E19" s="53">
        <v>1</v>
      </c>
      <c r="F19" s="113">
        <f t="shared" si="0"/>
        <v>0</v>
      </c>
    </row>
    <row r="20" spans="1:6" x14ac:dyDescent="0.35">
      <c r="A20" s="43" t="s">
        <v>60</v>
      </c>
      <c r="B20" s="51" t="s">
        <v>49</v>
      </c>
      <c r="C20" s="45" t="s">
        <v>43</v>
      </c>
      <c r="D20" s="52"/>
      <c r="E20" s="53">
        <v>1</v>
      </c>
      <c r="F20" s="113">
        <f t="shared" si="0"/>
        <v>0</v>
      </c>
    </row>
    <row r="21" spans="1:6" x14ac:dyDescent="0.35">
      <c r="A21" s="43" t="s">
        <v>61</v>
      </c>
      <c r="B21" s="51" t="s">
        <v>51</v>
      </c>
      <c r="C21" s="45" t="s">
        <v>43</v>
      </c>
      <c r="D21" s="52"/>
      <c r="E21" s="53">
        <v>1</v>
      </c>
      <c r="F21" s="113">
        <f t="shared" si="0"/>
        <v>0</v>
      </c>
    </row>
    <row r="22" spans="1:6" x14ac:dyDescent="0.35">
      <c r="A22" s="43" t="s">
        <v>62</v>
      </c>
      <c r="B22" s="51" t="s">
        <v>53</v>
      </c>
      <c r="C22" s="45" t="s">
        <v>43</v>
      </c>
      <c r="D22" s="52"/>
      <c r="E22" s="53">
        <v>1</v>
      </c>
      <c r="F22" s="113">
        <f t="shared" si="0"/>
        <v>0</v>
      </c>
    </row>
    <row r="23" spans="1:6" x14ac:dyDescent="0.35">
      <c r="A23" s="43" t="s">
        <v>63</v>
      </c>
      <c r="B23" s="51" t="s">
        <v>55</v>
      </c>
      <c r="C23" s="45" t="s">
        <v>43</v>
      </c>
      <c r="D23" s="52"/>
      <c r="E23" s="53">
        <v>1</v>
      </c>
      <c r="F23" s="113">
        <f t="shared" si="0"/>
        <v>0</v>
      </c>
    </row>
    <row r="24" spans="1:6" ht="25" x14ac:dyDescent="0.35">
      <c r="A24" s="43"/>
      <c r="B24" s="47" t="s">
        <v>64</v>
      </c>
      <c r="C24" s="45"/>
      <c r="D24" s="43"/>
      <c r="E24" s="53"/>
      <c r="F24" s="113"/>
    </row>
    <row r="25" spans="1:6" x14ac:dyDescent="0.35">
      <c r="A25" s="43" t="s">
        <v>65</v>
      </c>
      <c r="B25" s="51" t="s">
        <v>42</v>
      </c>
      <c r="C25" s="45" t="s">
        <v>43</v>
      </c>
      <c r="D25" s="52"/>
      <c r="E25" s="53">
        <v>1</v>
      </c>
      <c r="F25" s="113">
        <f t="shared" si="0"/>
        <v>0</v>
      </c>
    </row>
    <row r="26" spans="1:6" x14ac:dyDescent="0.35">
      <c r="A26" s="43" t="s">
        <v>66</v>
      </c>
      <c r="B26" s="51" t="s">
        <v>45</v>
      </c>
      <c r="C26" s="45" t="s">
        <v>43</v>
      </c>
      <c r="D26" s="52"/>
      <c r="E26" s="53">
        <v>1</v>
      </c>
      <c r="F26" s="113">
        <f t="shared" si="0"/>
        <v>0</v>
      </c>
    </row>
    <row r="27" spans="1:6" x14ac:dyDescent="0.35">
      <c r="A27" s="43" t="s">
        <v>67</v>
      </c>
      <c r="B27" s="51" t="s">
        <v>47</v>
      </c>
      <c r="C27" s="45" t="s">
        <v>43</v>
      </c>
      <c r="D27" s="52"/>
      <c r="E27" s="53">
        <f>100-SUM(E9:E26,E28:E39)</f>
        <v>73</v>
      </c>
      <c r="F27" s="113">
        <f t="shared" si="0"/>
        <v>0</v>
      </c>
    </row>
    <row r="28" spans="1:6" x14ac:dyDescent="0.35">
      <c r="A28" s="43" t="s">
        <v>68</v>
      </c>
      <c r="B28" s="51" t="s">
        <v>49</v>
      </c>
      <c r="C28" s="45" t="s">
        <v>43</v>
      </c>
      <c r="D28" s="52"/>
      <c r="E28" s="53">
        <v>1</v>
      </c>
      <c r="F28" s="113">
        <f t="shared" si="0"/>
        <v>0</v>
      </c>
    </row>
    <row r="29" spans="1:6" x14ac:dyDescent="0.35">
      <c r="A29" s="43" t="s">
        <v>69</v>
      </c>
      <c r="B29" s="51" t="s">
        <v>51</v>
      </c>
      <c r="C29" s="45" t="s">
        <v>43</v>
      </c>
      <c r="D29" s="52"/>
      <c r="E29" s="53">
        <v>1</v>
      </c>
      <c r="F29" s="113">
        <f t="shared" si="0"/>
        <v>0</v>
      </c>
    </row>
    <row r="30" spans="1:6" x14ac:dyDescent="0.35">
      <c r="A30" s="43" t="s">
        <v>70</v>
      </c>
      <c r="B30" s="51" t="s">
        <v>53</v>
      </c>
      <c r="C30" s="45" t="s">
        <v>43</v>
      </c>
      <c r="D30" s="52"/>
      <c r="E30" s="53">
        <v>1</v>
      </c>
      <c r="F30" s="113">
        <f t="shared" si="0"/>
        <v>0</v>
      </c>
    </row>
    <row r="31" spans="1:6" x14ac:dyDescent="0.35">
      <c r="A31" s="43" t="s">
        <v>71</v>
      </c>
      <c r="B31" s="51" t="s">
        <v>55</v>
      </c>
      <c r="C31" s="45" t="s">
        <v>43</v>
      </c>
      <c r="D31" s="52"/>
      <c r="E31" s="53">
        <v>1</v>
      </c>
      <c r="F31" s="113">
        <f t="shared" si="0"/>
        <v>0</v>
      </c>
    </row>
    <row r="32" spans="1:6" ht="25" x14ac:dyDescent="0.35">
      <c r="A32" s="43"/>
      <c r="B32" s="47" t="s">
        <v>72</v>
      </c>
      <c r="C32" s="45"/>
      <c r="D32" s="43"/>
      <c r="E32" s="53"/>
      <c r="F32" s="113"/>
    </row>
    <row r="33" spans="1:6" x14ac:dyDescent="0.35">
      <c r="A33" s="99" t="s">
        <v>73</v>
      </c>
      <c r="B33" s="51" t="s">
        <v>42</v>
      </c>
      <c r="C33" s="45" t="s">
        <v>43</v>
      </c>
      <c r="D33" s="52"/>
      <c r="E33" s="53">
        <v>1</v>
      </c>
      <c r="F33" s="113">
        <f t="shared" si="0"/>
        <v>0</v>
      </c>
    </row>
    <row r="34" spans="1:6" x14ac:dyDescent="0.35">
      <c r="A34" s="99" t="s">
        <v>74</v>
      </c>
      <c r="B34" s="51" t="s">
        <v>45</v>
      </c>
      <c r="C34" s="45" t="s">
        <v>43</v>
      </c>
      <c r="D34" s="52"/>
      <c r="E34" s="53">
        <v>1</v>
      </c>
      <c r="F34" s="113">
        <f t="shared" si="0"/>
        <v>0</v>
      </c>
    </row>
    <row r="35" spans="1:6" x14ac:dyDescent="0.35">
      <c r="A35" s="99" t="s">
        <v>75</v>
      </c>
      <c r="B35" s="51" t="s">
        <v>47</v>
      </c>
      <c r="C35" s="45" t="s">
        <v>43</v>
      </c>
      <c r="D35" s="52"/>
      <c r="E35" s="53">
        <v>1</v>
      </c>
      <c r="F35" s="113">
        <f t="shared" si="0"/>
        <v>0</v>
      </c>
    </row>
    <row r="36" spans="1:6" x14ac:dyDescent="0.35">
      <c r="A36" s="99" t="s">
        <v>76</v>
      </c>
      <c r="B36" s="51" t="s">
        <v>49</v>
      </c>
      <c r="C36" s="45" t="s">
        <v>43</v>
      </c>
      <c r="D36" s="52"/>
      <c r="E36" s="53">
        <v>1</v>
      </c>
      <c r="F36" s="113">
        <f t="shared" si="0"/>
        <v>0</v>
      </c>
    </row>
    <row r="37" spans="1:6" x14ac:dyDescent="0.35">
      <c r="A37" s="99" t="s">
        <v>77</v>
      </c>
      <c r="B37" s="51" t="s">
        <v>51</v>
      </c>
      <c r="C37" s="45" t="s">
        <v>43</v>
      </c>
      <c r="D37" s="52"/>
      <c r="E37" s="53">
        <v>1</v>
      </c>
      <c r="F37" s="113">
        <f t="shared" si="0"/>
        <v>0</v>
      </c>
    </row>
    <row r="38" spans="1:6" x14ac:dyDescent="0.35">
      <c r="A38" s="99" t="s">
        <v>78</v>
      </c>
      <c r="B38" s="51" t="s">
        <v>53</v>
      </c>
      <c r="C38" s="45" t="s">
        <v>43</v>
      </c>
      <c r="D38" s="52"/>
      <c r="E38" s="53">
        <v>1</v>
      </c>
      <c r="F38" s="113">
        <f t="shared" si="0"/>
        <v>0</v>
      </c>
    </row>
    <row r="39" spans="1:6" x14ac:dyDescent="0.35">
      <c r="A39" s="99" t="s">
        <v>79</v>
      </c>
      <c r="B39" s="51" t="s">
        <v>55</v>
      </c>
      <c r="C39" s="45" t="s">
        <v>43</v>
      </c>
      <c r="D39" s="52"/>
      <c r="E39" s="53">
        <v>1</v>
      </c>
      <c r="F39" s="113">
        <f t="shared" si="0"/>
        <v>0</v>
      </c>
    </row>
    <row r="40" spans="1:6" x14ac:dyDescent="0.35">
      <c r="A40" s="43"/>
      <c r="B40" s="44"/>
      <c r="C40" s="45"/>
      <c r="D40" s="43"/>
      <c r="E40" s="55"/>
      <c r="F40" s="113"/>
    </row>
    <row r="41" spans="1:6" ht="42" x14ac:dyDescent="0.35">
      <c r="A41" s="20"/>
      <c r="B41" s="15" t="s">
        <v>80</v>
      </c>
      <c r="C41" s="20"/>
      <c r="D41" s="20"/>
      <c r="E41" s="55"/>
      <c r="F41" s="113"/>
    </row>
    <row r="42" spans="1:6" x14ac:dyDescent="0.35">
      <c r="A42" s="43"/>
      <c r="B42" s="47" t="s">
        <v>81</v>
      </c>
      <c r="C42" s="45"/>
      <c r="D42" s="56"/>
      <c r="E42" s="55"/>
      <c r="F42" s="113"/>
    </row>
    <row r="43" spans="1:6" x14ac:dyDescent="0.35">
      <c r="A43" s="43" t="s">
        <v>82</v>
      </c>
      <c r="B43" s="51" t="s">
        <v>42</v>
      </c>
      <c r="C43" s="45" t="s">
        <v>83</v>
      </c>
      <c r="D43" s="57"/>
      <c r="E43" s="53">
        <v>1</v>
      </c>
      <c r="F43" s="113">
        <f t="shared" si="0"/>
        <v>0</v>
      </c>
    </row>
    <row r="44" spans="1:6" x14ac:dyDescent="0.35">
      <c r="A44" s="43" t="s">
        <v>84</v>
      </c>
      <c r="B44" s="51" t="s">
        <v>45</v>
      </c>
      <c r="C44" s="45" t="s">
        <v>83</v>
      </c>
      <c r="D44" s="57"/>
      <c r="E44" s="53">
        <v>1</v>
      </c>
      <c r="F44" s="113">
        <f t="shared" si="0"/>
        <v>0</v>
      </c>
    </row>
    <row r="45" spans="1:6" x14ac:dyDescent="0.35">
      <c r="A45" s="43" t="s">
        <v>85</v>
      </c>
      <c r="B45" s="51" t="s">
        <v>47</v>
      </c>
      <c r="C45" s="45" t="s">
        <v>83</v>
      </c>
      <c r="D45" s="57"/>
      <c r="E45" s="53">
        <v>1</v>
      </c>
      <c r="F45" s="113">
        <f t="shared" si="0"/>
        <v>0</v>
      </c>
    </row>
    <row r="46" spans="1:6" x14ac:dyDescent="0.35">
      <c r="A46" s="43" t="s">
        <v>86</v>
      </c>
      <c r="B46" s="51" t="s">
        <v>49</v>
      </c>
      <c r="C46" s="45" t="s">
        <v>83</v>
      </c>
      <c r="D46" s="57"/>
      <c r="E46" s="53">
        <v>1</v>
      </c>
      <c r="F46" s="113">
        <f t="shared" si="0"/>
        <v>0</v>
      </c>
    </row>
    <row r="47" spans="1:6" x14ac:dyDescent="0.35">
      <c r="A47" s="43" t="s">
        <v>87</v>
      </c>
      <c r="B47" s="51" t="s">
        <v>51</v>
      </c>
      <c r="C47" s="45" t="s">
        <v>83</v>
      </c>
      <c r="D47" s="57"/>
      <c r="E47" s="53">
        <v>1</v>
      </c>
      <c r="F47" s="113">
        <f t="shared" si="0"/>
        <v>0</v>
      </c>
    </row>
    <row r="48" spans="1:6" x14ac:dyDescent="0.35">
      <c r="A48" s="43" t="s">
        <v>88</v>
      </c>
      <c r="B48" s="51" t="s">
        <v>53</v>
      </c>
      <c r="C48" s="45" t="s">
        <v>83</v>
      </c>
      <c r="D48" s="57"/>
      <c r="E48" s="53">
        <v>1</v>
      </c>
      <c r="F48" s="113">
        <f t="shared" si="0"/>
        <v>0</v>
      </c>
    </row>
    <row r="49" spans="1:6" x14ac:dyDescent="0.35">
      <c r="A49" s="43" t="s">
        <v>89</v>
      </c>
      <c r="B49" s="51" t="s">
        <v>55</v>
      </c>
      <c r="C49" s="45" t="s">
        <v>83</v>
      </c>
      <c r="D49" s="57"/>
      <c r="E49" s="53">
        <v>1</v>
      </c>
      <c r="F49" s="113">
        <f t="shared" si="0"/>
        <v>0</v>
      </c>
    </row>
    <row r="50" spans="1:6" ht="25" x14ac:dyDescent="0.35">
      <c r="A50" s="43"/>
      <c r="B50" s="47" t="s">
        <v>90</v>
      </c>
      <c r="C50" s="45"/>
      <c r="D50" s="56"/>
      <c r="E50" s="54"/>
      <c r="F50" s="113"/>
    </row>
    <row r="51" spans="1:6" x14ac:dyDescent="0.35">
      <c r="A51" s="43" t="s">
        <v>91</v>
      </c>
      <c r="B51" s="51" t="s">
        <v>42</v>
      </c>
      <c r="C51" s="45" t="s">
        <v>83</v>
      </c>
      <c r="D51" s="57"/>
      <c r="E51" s="53">
        <v>1</v>
      </c>
      <c r="F51" s="113">
        <f t="shared" si="0"/>
        <v>0</v>
      </c>
    </row>
    <row r="52" spans="1:6" x14ac:dyDescent="0.35">
      <c r="A52" s="43" t="s">
        <v>92</v>
      </c>
      <c r="B52" s="51" t="s">
        <v>45</v>
      </c>
      <c r="C52" s="45" t="s">
        <v>83</v>
      </c>
      <c r="D52" s="57"/>
      <c r="E52" s="53">
        <v>1</v>
      </c>
      <c r="F52" s="113">
        <f t="shared" si="0"/>
        <v>0</v>
      </c>
    </row>
    <row r="53" spans="1:6" x14ac:dyDescent="0.35">
      <c r="A53" s="43" t="s">
        <v>93</v>
      </c>
      <c r="B53" s="51" t="s">
        <v>47</v>
      </c>
      <c r="C53" s="45" t="s">
        <v>83</v>
      </c>
      <c r="D53" s="57"/>
      <c r="E53" s="53">
        <v>1</v>
      </c>
      <c r="F53" s="113">
        <f t="shared" si="0"/>
        <v>0</v>
      </c>
    </row>
    <row r="54" spans="1:6" x14ac:dyDescent="0.35">
      <c r="A54" s="43" t="s">
        <v>94</v>
      </c>
      <c r="B54" s="51" t="s">
        <v>49</v>
      </c>
      <c r="C54" s="45" t="s">
        <v>83</v>
      </c>
      <c r="D54" s="57"/>
      <c r="E54" s="53">
        <v>1</v>
      </c>
      <c r="F54" s="113">
        <f t="shared" si="0"/>
        <v>0</v>
      </c>
    </row>
    <row r="55" spans="1:6" x14ac:dyDescent="0.35">
      <c r="A55" s="43" t="s">
        <v>95</v>
      </c>
      <c r="B55" s="51" t="s">
        <v>51</v>
      </c>
      <c r="C55" s="45" t="s">
        <v>83</v>
      </c>
      <c r="D55" s="57"/>
      <c r="E55" s="53">
        <v>1</v>
      </c>
      <c r="F55" s="113">
        <f t="shared" si="0"/>
        <v>0</v>
      </c>
    </row>
    <row r="56" spans="1:6" x14ac:dyDescent="0.35">
      <c r="A56" s="43" t="s">
        <v>96</v>
      </c>
      <c r="B56" s="51" t="s">
        <v>53</v>
      </c>
      <c r="C56" s="45" t="s">
        <v>83</v>
      </c>
      <c r="D56" s="57"/>
      <c r="E56" s="53">
        <v>1</v>
      </c>
      <c r="F56" s="113">
        <f t="shared" si="0"/>
        <v>0</v>
      </c>
    </row>
    <row r="57" spans="1:6" x14ac:dyDescent="0.35">
      <c r="A57" s="43" t="s">
        <v>97</v>
      </c>
      <c r="B57" s="51" t="s">
        <v>55</v>
      </c>
      <c r="C57" s="45" t="s">
        <v>83</v>
      </c>
      <c r="D57" s="57"/>
      <c r="E57" s="53">
        <v>1</v>
      </c>
      <c r="F57" s="113">
        <f t="shared" si="0"/>
        <v>0</v>
      </c>
    </row>
    <row r="58" spans="1:6" ht="25" x14ac:dyDescent="0.35">
      <c r="A58" s="43"/>
      <c r="B58" s="47" t="s">
        <v>98</v>
      </c>
      <c r="C58" s="45"/>
      <c r="D58" s="56"/>
      <c r="E58" s="53"/>
      <c r="F58" s="113"/>
    </row>
    <row r="59" spans="1:6" x14ac:dyDescent="0.35">
      <c r="A59" s="43" t="s">
        <v>99</v>
      </c>
      <c r="B59" s="51" t="s">
        <v>42</v>
      </c>
      <c r="C59" s="45" t="s">
        <v>83</v>
      </c>
      <c r="D59" s="57"/>
      <c r="E59" s="53">
        <v>1</v>
      </c>
      <c r="F59" s="113">
        <f t="shared" si="0"/>
        <v>0</v>
      </c>
    </row>
    <row r="60" spans="1:6" x14ac:dyDescent="0.35">
      <c r="A60" s="43" t="s">
        <v>100</v>
      </c>
      <c r="B60" s="51" t="s">
        <v>45</v>
      </c>
      <c r="C60" s="45" t="s">
        <v>83</v>
      </c>
      <c r="D60" s="57"/>
      <c r="E60" s="53">
        <v>1</v>
      </c>
      <c r="F60" s="113">
        <f t="shared" si="0"/>
        <v>0</v>
      </c>
    </row>
    <row r="61" spans="1:6" x14ac:dyDescent="0.35">
      <c r="A61" s="43" t="s">
        <v>101</v>
      </c>
      <c r="B61" s="51" t="s">
        <v>47</v>
      </c>
      <c r="C61" s="45" t="s">
        <v>83</v>
      </c>
      <c r="D61" s="57"/>
      <c r="E61" s="53">
        <v>46</v>
      </c>
      <c r="F61" s="113">
        <f t="shared" si="0"/>
        <v>0</v>
      </c>
    </row>
    <row r="62" spans="1:6" x14ac:dyDescent="0.35">
      <c r="A62" s="43" t="s">
        <v>102</v>
      </c>
      <c r="B62" s="51" t="s">
        <v>49</v>
      </c>
      <c r="C62" s="45" t="s">
        <v>83</v>
      </c>
      <c r="D62" s="57"/>
      <c r="E62" s="53">
        <v>1</v>
      </c>
      <c r="F62" s="113">
        <f t="shared" si="0"/>
        <v>0</v>
      </c>
    </row>
    <row r="63" spans="1:6" x14ac:dyDescent="0.35">
      <c r="A63" s="43" t="s">
        <v>103</v>
      </c>
      <c r="B63" s="51" t="s">
        <v>51</v>
      </c>
      <c r="C63" s="45" t="s">
        <v>83</v>
      </c>
      <c r="D63" s="57"/>
      <c r="E63" s="53">
        <v>1</v>
      </c>
      <c r="F63" s="113">
        <f t="shared" si="0"/>
        <v>0</v>
      </c>
    </row>
    <row r="64" spans="1:6" x14ac:dyDescent="0.35">
      <c r="A64" s="43" t="s">
        <v>104</v>
      </c>
      <c r="B64" s="51" t="s">
        <v>53</v>
      </c>
      <c r="C64" s="45" t="s">
        <v>83</v>
      </c>
      <c r="D64" s="57"/>
      <c r="E64" s="53">
        <v>1</v>
      </c>
      <c r="F64" s="113">
        <f t="shared" si="0"/>
        <v>0</v>
      </c>
    </row>
    <row r="65" spans="1:6" x14ac:dyDescent="0.35">
      <c r="A65" s="43" t="s">
        <v>105</v>
      </c>
      <c r="B65" s="51" t="s">
        <v>55</v>
      </c>
      <c r="C65" s="45" t="s">
        <v>83</v>
      </c>
      <c r="D65" s="57"/>
      <c r="E65" s="53">
        <v>1</v>
      </c>
      <c r="F65" s="113">
        <f t="shared" si="0"/>
        <v>0</v>
      </c>
    </row>
    <row r="66" spans="1:6" ht="25" x14ac:dyDescent="0.35">
      <c r="A66" s="43"/>
      <c r="B66" s="47" t="s">
        <v>106</v>
      </c>
      <c r="C66" s="45"/>
      <c r="D66" s="56"/>
      <c r="E66" s="53"/>
      <c r="F66" s="113"/>
    </row>
    <row r="67" spans="1:6" x14ac:dyDescent="0.35">
      <c r="A67" s="99" t="s">
        <v>107</v>
      </c>
      <c r="B67" s="51" t="s">
        <v>42</v>
      </c>
      <c r="C67" s="45" t="s">
        <v>83</v>
      </c>
      <c r="D67" s="57"/>
      <c r="E67" s="53">
        <v>1</v>
      </c>
      <c r="F67" s="113">
        <f t="shared" si="0"/>
        <v>0</v>
      </c>
    </row>
    <row r="68" spans="1:6" x14ac:dyDescent="0.35">
      <c r="A68" s="99" t="s">
        <v>108</v>
      </c>
      <c r="B68" s="51" t="s">
        <v>45</v>
      </c>
      <c r="C68" s="45" t="s">
        <v>83</v>
      </c>
      <c r="D68" s="57"/>
      <c r="E68" s="53">
        <v>1</v>
      </c>
      <c r="F68" s="113">
        <f t="shared" si="0"/>
        <v>0</v>
      </c>
    </row>
    <row r="69" spans="1:6" x14ac:dyDescent="0.35">
      <c r="A69" s="99" t="s">
        <v>109</v>
      </c>
      <c r="B69" s="51" t="s">
        <v>47</v>
      </c>
      <c r="C69" s="45" t="s">
        <v>83</v>
      </c>
      <c r="D69" s="57"/>
      <c r="E69" s="53">
        <v>1</v>
      </c>
      <c r="F69" s="113">
        <f t="shared" si="0"/>
        <v>0</v>
      </c>
    </row>
    <row r="70" spans="1:6" x14ac:dyDescent="0.35">
      <c r="A70" s="99" t="s">
        <v>110</v>
      </c>
      <c r="B70" s="51" t="s">
        <v>49</v>
      </c>
      <c r="C70" s="45" t="s">
        <v>83</v>
      </c>
      <c r="D70" s="57"/>
      <c r="E70" s="53">
        <v>1</v>
      </c>
      <c r="F70" s="113">
        <f t="shared" si="0"/>
        <v>0</v>
      </c>
    </row>
    <row r="71" spans="1:6" x14ac:dyDescent="0.35">
      <c r="A71" s="99" t="s">
        <v>111</v>
      </c>
      <c r="B71" s="51" t="s">
        <v>51</v>
      </c>
      <c r="C71" s="45" t="s">
        <v>83</v>
      </c>
      <c r="D71" s="57"/>
      <c r="E71" s="53">
        <v>1</v>
      </c>
      <c r="F71" s="113">
        <f t="shared" si="0"/>
        <v>0</v>
      </c>
    </row>
    <row r="72" spans="1:6" x14ac:dyDescent="0.35">
      <c r="A72" s="99" t="s">
        <v>112</v>
      </c>
      <c r="B72" s="51" t="s">
        <v>53</v>
      </c>
      <c r="C72" s="45" t="s">
        <v>83</v>
      </c>
      <c r="D72" s="57"/>
      <c r="E72" s="53">
        <v>1</v>
      </c>
      <c r="F72" s="113">
        <f t="shared" si="0"/>
        <v>0</v>
      </c>
    </row>
    <row r="73" spans="1:6" x14ac:dyDescent="0.35">
      <c r="A73" s="99" t="s">
        <v>113</v>
      </c>
      <c r="B73" s="51" t="s">
        <v>55</v>
      </c>
      <c r="C73" s="45" t="s">
        <v>83</v>
      </c>
      <c r="D73" s="57"/>
      <c r="E73" s="53">
        <v>1</v>
      </c>
      <c r="F73" s="113">
        <f t="shared" si="0"/>
        <v>0</v>
      </c>
    </row>
    <row r="74" spans="1:6" x14ac:dyDescent="0.35">
      <c r="A74" s="43"/>
      <c r="B74" s="51"/>
      <c r="C74" s="45"/>
      <c r="D74" s="56"/>
      <c r="E74" s="55"/>
      <c r="F74" s="113"/>
    </row>
    <row r="75" spans="1:6" ht="14" x14ac:dyDescent="0.35">
      <c r="A75" s="20"/>
      <c r="B75" s="15" t="s">
        <v>114</v>
      </c>
      <c r="C75" s="20"/>
      <c r="D75" s="20"/>
      <c r="E75" s="55"/>
      <c r="F75" s="113"/>
    </row>
    <row r="76" spans="1:6" x14ac:dyDescent="0.35">
      <c r="A76" s="43"/>
      <c r="B76" s="47" t="s">
        <v>115</v>
      </c>
      <c r="C76" s="45"/>
      <c r="D76" s="56"/>
      <c r="E76" s="55"/>
      <c r="F76" s="113"/>
    </row>
    <row r="77" spans="1:6" ht="25" x14ac:dyDescent="0.35">
      <c r="A77" s="43" t="s">
        <v>116</v>
      </c>
      <c r="B77" s="51" t="s">
        <v>117</v>
      </c>
      <c r="C77" s="45" t="s">
        <v>43</v>
      </c>
      <c r="D77" s="57"/>
      <c r="E77" s="53">
        <v>95</v>
      </c>
      <c r="F77" s="113">
        <f t="shared" ref="F77:F100" si="1">D77*E77</f>
        <v>0</v>
      </c>
    </row>
    <row r="78" spans="1:6" ht="25" x14ac:dyDescent="0.35">
      <c r="A78" s="43" t="s">
        <v>118</v>
      </c>
      <c r="B78" s="51" t="s">
        <v>119</v>
      </c>
      <c r="C78" s="45" t="s">
        <v>43</v>
      </c>
      <c r="D78" s="57"/>
      <c r="E78" s="53">
        <v>5</v>
      </c>
      <c r="F78" s="113">
        <f t="shared" si="1"/>
        <v>0</v>
      </c>
    </row>
    <row r="79" spans="1:6" x14ac:dyDescent="0.35">
      <c r="A79" s="43"/>
      <c r="B79" s="47" t="s">
        <v>120</v>
      </c>
      <c r="C79" s="45"/>
      <c r="D79" s="56"/>
      <c r="E79" s="58"/>
      <c r="F79" s="113"/>
    </row>
    <row r="80" spans="1:6" x14ac:dyDescent="0.35">
      <c r="A80" s="43" t="s">
        <v>121</v>
      </c>
      <c r="B80" s="51" t="s">
        <v>122</v>
      </c>
      <c r="C80" s="45" t="s">
        <v>123</v>
      </c>
      <c r="D80" s="57"/>
      <c r="E80" s="58">
        <v>48</v>
      </c>
      <c r="F80" s="113">
        <f t="shared" si="1"/>
        <v>0</v>
      </c>
    </row>
    <row r="81" spans="1:6" x14ac:dyDescent="0.35">
      <c r="A81" s="43" t="s">
        <v>124</v>
      </c>
      <c r="B81" s="51" t="s">
        <v>125</v>
      </c>
      <c r="C81" s="45" t="s">
        <v>123</v>
      </c>
      <c r="D81" s="57"/>
      <c r="E81" s="58">
        <v>3</v>
      </c>
      <c r="F81" s="113">
        <f t="shared" si="1"/>
        <v>0</v>
      </c>
    </row>
    <row r="82" spans="1:6" ht="25" x14ac:dyDescent="0.35">
      <c r="A82" s="43"/>
      <c r="B82" s="47" t="s">
        <v>126</v>
      </c>
      <c r="C82" s="45"/>
      <c r="D82" s="56"/>
      <c r="E82" s="58"/>
      <c r="F82" s="113"/>
    </row>
    <row r="83" spans="1:6" x14ac:dyDescent="0.35">
      <c r="A83" s="43" t="s">
        <v>127</v>
      </c>
      <c r="B83" s="51" t="s">
        <v>128</v>
      </c>
      <c r="C83" s="45" t="s">
        <v>43</v>
      </c>
      <c r="D83" s="57"/>
      <c r="E83" s="58">
        <v>5</v>
      </c>
      <c r="F83" s="113">
        <f t="shared" si="1"/>
        <v>0</v>
      </c>
    </row>
    <row r="84" spans="1:6" x14ac:dyDescent="0.35">
      <c r="A84" s="43" t="s">
        <v>129</v>
      </c>
      <c r="B84" s="51" t="s">
        <v>130</v>
      </c>
      <c r="C84" s="45" t="s">
        <v>123</v>
      </c>
      <c r="D84" s="57"/>
      <c r="E84" s="58">
        <v>1</v>
      </c>
      <c r="F84" s="113">
        <f t="shared" si="1"/>
        <v>0</v>
      </c>
    </row>
    <row r="85" spans="1:6" ht="37.5" x14ac:dyDescent="0.35">
      <c r="A85" s="43"/>
      <c r="B85" s="47" t="s">
        <v>131</v>
      </c>
      <c r="C85" s="45"/>
      <c r="D85" s="56"/>
      <c r="E85" s="58"/>
      <c r="F85" s="113"/>
    </row>
    <row r="86" spans="1:6" x14ac:dyDescent="0.35">
      <c r="A86" s="43" t="s">
        <v>132</v>
      </c>
      <c r="B86" s="51" t="s">
        <v>133</v>
      </c>
      <c r="C86" s="45" t="s">
        <v>43</v>
      </c>
      <c r="D86" s="57"/>
      <c r="E86" s="58">
        <v>5</v>
      </c>
      <c r="F86" s="113">
        <f t="shared" si="1"/>
        <v>0</v>
      </c>
    </row>
    <row r="87" spans="1:6" x14ac:dyDescent="0.35">
      <c r="A87" s="43" t="s">
        <v>134</v>
      </c>
      <c r="B87" s="51" t="s">
        <v>135</v>
      </c>
      <c r="C87" s="45" t="s">
        <v>43</v>
      </c>
      <c r="D87" s="57"/>
      <c r="E87" s="58">
        <v>1</v>
      </c>
      <c r="F87" s="113">
        <f t="shared" si="1"/>
        <v>0</v>
      </c>
    </row>
    <row r="88" spans="1:6" x14ac:dyDescent="0.35">
      <c r="A88" s="43" t="s">
        <v>136</v>
      </c>
      <c r="B88" s="51" t="s">
        <v>137</v>
      </c>
      <c r="C88" s="45" t="s">
        <v>43</v>
      </c>
      <c r="D88" s="57"/>
      <c r="E88" s="58">
        <v>1</v>
      </c>
      <c r="F88" s="113">
        <f t="shared" si="1"/>
        <v>0</v>
      </c>
    </row>
    <row r="89" spans="1:6" x14ac:dyDescent="0.35">
      <c r="A89" s="43" t="s">
        <v>138</v>
      </c>
      <c r="B89" s="51" t="s">
        <v>139</v>
      </c>
      <c r="C89" s="45" t="s">
        <v>43</v>
      </c>
      <c r="D89" s="57"/>
      <c r="E89" s="58">
        <v>1</v>
      </c>
      <c r="F89" s="113">
        <f t="shared" si="1"/>
        <v>0</v>
      </c>
    </row>
    <row r="90" spans="1:6" x14ac:dyDescent="0.35">
      <c r="A90" s="43"/>
      <c r="B90" s="47"/>
      <c r="C90" s="45"/>
      <c r="D90" s="56"/>
      <c r="E90" s="58"/>
      <c r="F90" s="113"/>
    </row>
    <row r="91" spans="1:6" ht="25" x14ac:dyDescent="0.35">
      <c r="A91" s="43" t="s">
        <v>140</v>
      </c>
      <c r="B91" s="51" t="s">
        <v>141</v>
      </c>
      <c r="C91" s="45" t="s">
        <v>43</v>
      </c>
      <c r="D91" s="57"/>
      <c r="E91" s="58">
        <v>1</v>
      </c>
      <c r="F91" s="113">
        <f t="shared" si="1"/>
        <v>0</v>
      </c>
    </row>
    <row r="92" spans="1:6" x14ac:dyDescent="0.35">
      <c r="A92" s="43"/>
      <c r="B92" s="51"/>
      <c r="C92" s="45"/>
      <c r="D92" s="56"/>
      <c r="E92" s="55"/>
      <c r="F92" s="113"/>
    </row>
    <row r="93" spans="1:6" x14ac:dyDescent="0.35">
      <c r="A93" s="43"/>
      <c r="B93" s="47" t="s">
        <v>315</v>
      </c>
      <c r="C93" s="45"/>
      <c r="D93" s="59"/>
      <c r="E93" s="55"/>
      <c r="F93" s="113"/>
    </row>
    <row r="94" spans="1:6" x14ac:dyDescent="0.35">
      <c r="A94" s="43" t="s">
        <v>142</v>
      </c>
      <c r="B94" s="51" t="s">
        <v>42</v>
      </c>
      <c r="C94" s="45" t="s">
        <v>43</v>
      </c>
      <c r="D94" s="60"/>
      <c r="E94" s="61">
        <v>1</v>
      </c>
      <c r="F94" s="113">
        <f t="shared" si="1"/>
        <v>0</v>
      </c>
    </row>
    <row r="95" spans="1:6" ht="14" x14ac:dyDescent="0.35">
      <c r="A95" s="43" t="s">
        <v>143</v>
      </c>
      <c r="B95" s="51" t="s">
        <v>45</v>
      </c>
      <c r="C95" s="45" t="s">
        <v>43</v>
      </c>
      <c r="D95" s="62"/>
      <c r="E95" s="63">
        <v>1</v>
      </c>
      <c r="F95" s="113">
        <f t="shared" si="1"/>
        <v>0</v>
      </c>
    </row>
    <row r="96" spans="1:6" ht="14" x14ac:dyDescent="0.35">
      <c r="A96" s="43" t="s">
        <v>144</v>
      </c>
      <c r="B96" s="51" t="s">
        <v>47</v>
      </c>
      <c r="C96" s="45" t="s">
        <v>43</v>
      </c>
      <c r="D96" s="62"/>
      <c r="E96" s="63">
        <v>24</v>
      </c>
      <c r="F96" s="113">
        <f t="shared" si="1"/>
        <v>0</v>
      </c>
    </row>
    <row r="97" spans="1:8" ht="14" x14ac:dyDescent="0.35">
      <c r="A97" s="43" t="s">
        <v>145</v>
      </c>
      <c r="B97" s="51" t="s">
        <v>49</v>
      </c>
      <c r="C97" s="45" t="s">
        <v>43</v>
      </c>
      <c r="D97" s="62"/>
      <c r="E97" s="63">
        <v>1</v>
      </c>
      <c r="F97" s="113">
        <f t="shared" si="1"/>
        <v>0</v>
      </c>
    </row>
    <row r="98" spans="1:8" x14ac:dyDescent="0.35">
      <c r="A98" s="43" t="s">
        <v>146</v>
      </c>
      <c r="B98" s="51" t="s">
        <v>51</v>
      </c>
      <c r="C98" s="45" t="s">
        <v>43</v>
      </c>
      <c r="D98" s="60"/>
      <c r="E98" s="61">
        <v>1</v>
      </c>
      <c r="F98" s="113">
        <f t="shared" si="1"/>
        <v>0</v>
      </c>
    </row>
    <row r="99" spans="1:8" x14ac:dyDescent="0.35">
      <c r="A99" s="43" t="s">
        <v>147</v>
      </c>
      <c r="B99" s="51" t="s">
        <v>53</v>
      </c>
      <c r="C99" s="45" t="s">
        <v>43</v>
      </c>
      <c r="D99" s="60"/>
      <c r="E99" s="55">
        <v>1</v>
      </c>
      <c r="F99" s="113">
        <f t="shared" si="1"/>
        <v>0</v>
      </c>
    </row>
    <row r="100" spans="1:8" x14ac:dyDescent="0.35">
      <c r="A100" s="43" t="s">
        <v>148</v>
      </c>
      <c r="B100" s="51" t="s">
        <v>55</v>
      </c>
      <c r="C100" s="45" t="s">
        <v>43</v>
      </c>
      <c r="D100" s="60"/>
      <c r="E100" s="55">
        <v>1</v>
      </c>
      <c r="F100" s="113">
        <f t="shared" si="1"/>
        <v>0</v>
      </c>
    </row>
    <row r="101" spans="1:8" ht="26.25" customHeight="1" x14ac:dyDescent="0.35">
      <c r="A101" s="160" t="s">
        <v>149</v>
      </c>
      <c r="B101" s="161"/>
      <c r="C101" s="161"/>
      <c r="D101" s="162"/>
      <c r="E101" s="21"/>
      <c r="F101" s="114">
        <f>SUM(F9:F100)</f>
        <v>0</v>
      </c>
      <c r="G101" s="22"/>
      <c r="H101" s="22"/>
    </row>
    <row r="102" spans="1:8" ht="14" x14ac:dyDescent="0.35">
      <c r="A102" s="64"/>
      <c r="B102" s="65"/>
      <c r="C102" s="66"/>
      <c r="D102" s="67"/>
    </row>
    <row r="103" spans="1:8" ht="14.25" customHeight="1" x14ac:dyDescent="0.35">
      <c r="A103" s="165" t="s">
        <v>150</v>
      </c>
      <c r="B103" s="165"/>
      <c r="C103" s="165"/>
      <c r="D103" s="165"/>
      <c r="E103" s="165"/>
      <c r="F103" s="165"/>
    </row>
    <row r="104" spans="1:8" ht="14" x14ac:dyDescent="0.35">
      <c r="A104" s="68"/>
      <c r="B104" s="69" t="s">
        <v>151</v>
      </c>
      <c r="C104" s="68"/>
      <c r="D104" s="68"/>
      <c r="E104" s="50"/>
      <c r="F104" s="50"/>
    </row>
    <row r="105" spans="1:8" ht="246" customHeight="1" x14ac:dyDescent="0.35">
      <c r="A105" s="20"/>
      <c r="B105" s="44" t="s">
        <v>316</v>
      </c>
      <c r="C105" s="20"/>
      <c r="D105" s="20"/>
      <c r="E105" s="50"/>
      <c r="F105" s="50"/>
    </row>
    <row r="106" spans="1:8" ht="14" x14ac:dyDescent="0.35">
      <c r="A106" s="20"/>
      <c r="B106" s="70"/>
      <c r="C106" s="20"/>
      <c r="D106" s="20"/>
      <c r="E106" s="50"/>
      <c r="F106" s="50"/>
    </row>
    <row r="107" spans="1:8" x14ac:dyDescent="0.35">
      <c r="A107" s="43"/>
      <c r="B107" s="71" t="s">
        <v>152</v>
      </c>
      <c r="C107" s="45"/>
      <c r="D107" s="43"/>
      <c r="E107" s="50"/>
      <c r="F107" s="50"/>
    </row>
    <row r="108" spans="1:8" x14ac:dyDescent="0.35">
      <c r="A108" s="43" t="s">
        <v>153</v>
      </c>
      <c r="B108" s="72" t="s">
        <v>154</v>
      </c>
      <c r="C108" s="45" t="s">
        <v>43</v>
      </c>
      <c r="D108" s="52"/>
      <c r="E108" s="73">
        <v>100</v>
      </c>
      <c r="F108" s="113">
        <f>D108*E108</f>
        <v>0</v>
      </c>
    </row>
    <row r="109" spans="1:8" ht="25" x14ac:dyDescent="0.35">
      <c r="A109" s="43" t="s">
        <v>155</v>
      </c>
      <c r="B109" s="72" t="s">
        <v>156</v>
      </c>
      <c r="C109" s="45" t="s">
        <v>157</v>
      </c>
      <c r="D109" s="52"/>
      <c r="E109" s="73">
        <v>73</v>
      </c>
      <c r="F109" s="113">
        <f t="shared" ref="F109:F172" si="2">D109*E109</f>
        <v>0</v>
      </c>
    </row>
    <row r="110" spans="1:8" s="128" customFormat="1" ht="25" x14ac:dyDescent="0.35">
      <c r="A110" s="45" t="s">
        <v>158</v>
      </c>
      <c r="B110" s="51" t="s">
        <v>159</v>
      </c>
      <c r="C110" s="45" t="s">
        <v>160</v>
      </c>
      <c r="D110" s="125"/>
      <c r="E110" s="126">
        <v>5</v>
      </c>
      <c r="F110" s="127">
        <f t="shared" si="2"/>
        <v>0</v>
      </c>
    </row>
    <row r="111" spans="1:8" x14ac:dyDescent="0.35">
      <c r="A111" s="43"/>
      <c r="B111" s="72"/>
      <c r="C111" s="45"/>
      <c r="D111" s="43"/>
      <c r="E111" s="74"/>
      <c r="F111" s="113"/>
    </row>
    <row r="112" spans="1:8" x14ac:dyDescent="0.35">
      <c r="A112" s="43"/>
      <c r="B112" s="75" t="s">
        <v>161</v>
      </c>
      <c r="C112" s="45"/>
      <c r="D112" s="43"/>
      <c r="E112" s="74"/>
      <c r="F112" s="113"/>
    </row>
    <row r="113" spans="1:6" ht="62.5" x14ac:dyDescent="0.35">
      <c r="A113" s="43" t="s">
        <v>162</v>
      </c>
      <c r="B113" s="76" t="s">
        <v>163</v>
      </c>
      <c r="C113" s="45" t="s">
        <v>164</v>
      </c>
      <c r="D113" s="52"/>
      <c r="E113" s="73">
        <v>2</v>
      </c>
      <c r="F113" s="113">
        <f t="shared" si="2"/>
        <v>0</v>
      </c>
    </row>
    <row r="114" spans="1:6" ht="62.5" x14ac:dyDescent="0.35">
      <c r="A114" s="43" t="s">
        <v>165</v>
      </c>
      <c r="B114" s="76" t="s">
        <v>166</v>
      </c>
      <c r="C114" s="45" t="s">
        <v>164</v>
      </c>
      <c r="D114" s="52"/>
      <c r="E114" s="73">
        <v>2</v>
      </c>
      <c r="F114" s="113">
        <f t="shared" si="2"/>
        <v>0</v>
      </c>
    </row>
    <row r="115" spans="1:6" s="128" customFormat="1" ht="25" x14ac:dyDescent="0.35">
      <c r="A115" s="45" t="s">
        <v>167</v>
      </c>
      <c r="B115" s="51" t="s">
        <v>317</v>
      </c>
      <c r="C115" s="45" t="s">
        <v>160</v>
      </c>
      <c r="D115" s="125"/>
      <c r="E115" s="126">
        <v>360</v>
      </c>
      <c r="F115" s="127">
        <f t="shared" si="2"/>
        <v>0</v>
      </c>
    </row>
    <row r="116" spans="1:6" x14ac:dyDescent="0.35">
      <c r="A116" s="43" t="s">
        <v>168</v>
      </c>
      <c r="B116" s="77" t="s">
        <v>169</v>
      </c>
      <c r="C116" s="45" t="s">
        <v>160</v>
      </c>
      <c r="D116" s="60"/>
      <c r="E116" s="78">
        <v>2</v>
      </c>
      <c r="F116" s="113">
        <f t="shared" si="2"/>
        <v>0</v>
      </c>
    </row>
    <row r="117" spans="1:6" x14ac:dyDescent="0.35">
      <c r="A117" s="43" t="s">
        <v>170</v>
      </c>
      <c r="B117" s="77" t="s">
        <v>171</v>
      </c>
      <c r="C117" s="45" t="s">
        <v>160</v>
      </c>
      <c r="D117" s="60"/>
      <c r="E117" s="78">
        <v>2</v>
      </c>
      <c r="F117" s="113">
        <f t="shared" si="2"/>
        <v>0</v>
      </c>
    </row>
    <row r="118" spans="1:6" ht="75" x14ac:dyDescent="0.35">
      <c r="A118" s="43" t="s">
        <v>172</v>
      </c>
      <c r="B118" s="51" t="s">
        <v>173</v>
      </c>
      <c r="C118" s="45" t="s">
        <v>174</v>
      </c>
      <c r="D118" s="52"/>
      <c r="E118" s="73">
        <v>5</v>
      </c>
      <c r="F118" s="113">
        <f t="shared" si="2"/>
        <v>0</v>
      </c>
    </row>
    <row r="119" spans="1:6" s="128" customFormat="1" ht="25" x14ac:dyDescent="0.35">
      <c r="A119" s="45" t="s">
        <v>175</v>
      </c>
      <c r="B119" s="51" t="s">
        <v>176</v>
      </c>
      <c r="C119" s="45" t="s">
        <v>83</v>
      </c>
      <c r="D119" s="129"/>
      <c r="E119" s="130">
        <v>1</v>
      </c>
      <c r="F119" s="127">
        <f t="shared" si="2"/>
        <v>0</v>
      </c>
    </row>
    <row r="120" spans="1:6" x14ac:dyDescent="0.35">
      <c r="A120" s="43" t="s">
        <v>177</v>
      </c>
      <c r="B120" s="72" t="s">
        <v>178</v>
      </c>
      <c r="C120" s="45" t="s">
        <v>43</v>
      </c>
      <c r="D120" s="79"/>
      <c r="E120" s="80">
        <v>1</v>
      </c>
      <c r="F120" s="113">
        <f t="shared" si="2"/>
        <v>0</v>
      </c>
    </row>
    <row r="121" spans="1:6" ht="37.5" x14ac:dyDescent="0.35">
      <c r="A121" s="43" t="s">
        <v>179</v>
      </c>
      <c r="B121" s="51" t="s">
        <v>180</v>
      </c>
      <c r="C121" s="45" t="s">
        <v>181</v>
      </c>
      <c r="D121" s="52"/>
      <c r="E121" s="73">
        <v>1</v>
      </c>
      <c r="F121" s="113">
        <f t="shared" si="2"/>
        <v>0</v>
      </c>
    </row>
    <row r="122" spans="1:6" x14ac:dyDescent="0.35">
      <c r="A122" s="43"/>
      <c r="B122" s="72" t="s">
        <v>182</v>
      </c>
      <c r="C122" s="45"/>
      <c r="E122" s="73"/>
      <c r="F122" s="113"/>
    </row>
    <row r="123" spans="1:6" x14ac:dyDescent="0.35">
      <c r="A123" s="43" t="s">
        <v>183</v>
      </c>
      <c r="B123" s="82" t="s">
        <v>184</v>
      </c>
      <c r="C123" s="45" t="s">
        <v>43</v>
      </c>
      <c r="D123" s="52"/>
      <c r="E123" s="80">
        <v>1</v>
      </c>
      <c r="F123" s="113">
        <f t="shared" si="2"/>
        <v>0</v>
      </c>
    </row>
    <row r="124" spans="1:6" x14ac:dyDescent="0.35">
      <c r="A124" s="43" t="s">
        <v>185</v>
      </c>
      <c r="B124" s="82" t="s">
        <v>186</v>
      </c>
      <c r="C124" s="45" t="s">
        <v>43</v>
      </c>
      <c r="D124" s="52"/>
      <c r="E124" s="80">
        <v>1</v>
      </c>
      <c r="F124" s="113">
        <f t="shared" si="2"/>
        <v>0</v>
      </c>
    </row>
    <row r="125" spans="1:6" x14ac:dyDescent="0.35">
      <c r="A125" s="43" t="s">
        <v>187</v>
      </c>
      <c r="B125" s="82" t="s">
        <v>188</v>
      </c>
      <c r="C125" s="45" t="s">
        <v>43</v>
      </c>
      <c r="D125" s="52"/>
      <c r="E125" s="80">
        <v>1</v>
      </c>
      <c r="F125" s="113">
        <f t="shared" si="2"/>
        <v>0</v>
      </c>
    </row>
    <row r="126" spans="1:6" x14ac:dyDescent="0.35">
      <c r="A126" s="43" t="s">
        <v>189</v>
      </c>
      <c r="B126" s="82" t="s">
        <v>190</v>
      </c>
      <c r="C126" s="45" t="s">
        <v>43</v>
      </c>
      <c r="D126" s="52"/>
      <c r="E126" s="80">
        <v>1</v>
      </c>
      <c r="F126" s="113">
        <f t="shared" si="2"/>
        <v>0</v>
      </c>
    </row>
    <row r="127" spans="1:6" x14ac:dyDescent="0.35">
      <c r="A127" s="43" t="s">
        <v>191</v>
      </c>
      <c r="B127" s="82" t="s">
        <v>192</v>
      </c>
      <c r="C127" s="83" t="s">
        <v>43</v>
      </c>
      <c r="D127" s="52"/>
      <c r="E127" s="80">
        <v>1</v>
      </c>
      <c r="F127" s="113">
        <f t="shared" si="2"/>
        <v>0</v>
      </c>
    </row>
    <row r="128" spans="1:6" ht="14" x14ac:dyDescent="0.35">
      <c r="A128" s="59"/>
      <c r="B128" s="84"/>
      <c r="C128" s="45"/>
      <c r="D128" s="20"/>
      <c r="E128" s="85"/>
      <c r="F128" s="113"/>
    </row>
    <row r="129" spans="1:7" ht="14" x14ac:dyDescent="0.35">
      <c r="A129" s="20"/>
      <c r="B129" s="15" t="s">
        <v>193</v>
      </c>
      <c r="C129" s="20"/>
      <c r="D129" s="20"/>
      <c r="E129" s="85"/>
      <c r="F129" s="113"/>
    </row>
    <row r="130" spans="1:7" s="128" customFormat="1" ht="25" x14ac:dyDescent="0.35">
      <c r="A130" s="45" t="s">
        <v>194</v>
      </c>
      <c r="B130" s="131" t="s">
        <v>318</v>
      </c>
      <c r="C130" s="83" t="s">
        <v>83</v>
      </c>
      <c r="D130" s="125"/>
      <c r="E130" s="126">
        <v>5</v>
      </c>
      <c r="F130" s="127">
        <f t="shared" si="2"/>
        <v>0</v>
      </c>
    </row>
    <row r="131" spans="1:7" s="128" customFormat="1" ht="25" x14ac:dyDescent="0.35">
      <c r="A131" s="45" t="s">
        <v>195</v>
      </c>
      <c r="B131" s="131" t="s">
        <v>319</v>
      </c>
      <c r="C131" s="45" t="s">
        <v>83</v>
      </c>
      <c r="D131" s="125"/>
      <c r="E131" s="126">
        <v>5</v>
      </c>
      <c r="F131" s="127">
        <f t="shared" si="2"/>
        <v>0</v>
      </c>
    </row>
    <row r="132" spans="1:7" x14ac:dyDescent="0.35">
      <c r="A132" s="43"/>
      <c r="B132" s="82"/>
      <c r="C132" s="45"/>
      <c r="D132" s="43"/>
      <c r="E132" s="74"/>
      <c r="F132" s="113"/>
    </row>
    <row r="133" spans="1:7" ht="14" x14ac:dyDescent="0.35">
      <c r="A133" s="20"/>
      <c r="B133" s="15" t="s">
        <v>196</v>
      </c>
      <c r="C133" s="20"/>
      <c r="D133" s="20"/>
      <c r="E133" s="86"/>
      <c r="F133" s="113"/>
    </row>
    <row r="134" spans="1:7" ht="37.5" x14ac:dyDescent="0.35">
      <c r="A134" s="43" t="s">
        <v>197</v>
      </c>
      <c r="B134" s="51" t="s">
        <v>320</v>
      </c>
      <c r="C134" s="45" t="s">
        <v>160</v>
      </c>
      <c r="D134" s="52"/>
      <c r="E134" s="73">
        <v>154</v>
      </c>
      <c r="F134" s="113">
        <f t="shared" si="2"/>
        <v>0</v>
      </c>
      <c r="G134" s="41"/>
    </row>
    <row r="135" spans="1:7" x14ac:dyDescent="0.35">
      <c r="A135" s="43" t="s">
        <v>198</v>
      </c>
      <c r="B135" s="51" t="s">
        <v>199</v>
      </c>
      <c r="C135" s="45" t="s">
        <v>160</v>
      </c>
      <c r="D135" s="52"/>
      <c r="E135" s="73">
        <v>1</v>
      </c>
      <c r="F135" s="113">
        <f t="shared" si="2"/>
        <v>0</v>
      </c>
      <c r="G135" s="41"/>
    </row>
    <row r="136" spans="1:7" ht="50" x14ac:dyDescent="0.35">
      <c r="A136" s="43"/>
      <c r="B136" s="51" t="s">
        <v>200</v>
      </c>
      <c r="C136" s="45"/>
      <c r="D136" s="43"/>
      <c r="E136" s="73"/>
      <c r="F136" s="113"/>
      <c r="G136" s="41"/>
    </row>
    <row r="137" spans="1:7" x14ac:dyDescent="0.35">
      <c r="A137" s="43" t="s">
        <v>201</v>
      </c>
      <c r="B137" s="72" t="s">
        <v>202</v>
      </c>
      <c r="C137" s="45" t="s">
        <v>160</v>
      </c>
      <c r="D137" s="52"/>
      <c r="E137" s="73">
        <v>175</v>
      </c>
      <c r="F137" s="113">
        <f t="shared" si="2"/>
        <v>0</v>
      </c>
      <c r="G137" s="41"/>
    </row>
    <row r="138" spans="1:7" x14ac:dyDescent="0.35">
      <c r="A138" s="43" t="s">
        <v>203</v>
      </c>
      <c r="B138" s="87" t="s">
        <v>204</v>
      </c>
      <c r="C138" s="45" t="s">
        <v>160</v>
      </c>
      <c r="D138" s="52"/>
      <c r="E138" s="73">
        <v>16</v>
      </c>
      <c r="F138" s="113">
        <f t="shared" si="2"/>
        <v>0</v>
      </c>
      <c r="G138" s="41"/>
    </row>
    <row r="139" spans="1:7" x14ac:dyDescent="0.35">
      <c r="A139" s="43" t="s">
        <v>205</v>
      </c>
      <c r="B139" s="72" t="s">
        <v>206</v>
      </c>
      <c r="C139" s="45" t="s">
        <v>160</v>
      </c>
      <c r="D139" s="52"/>
      <c r="E139" s="73">
        <v>2</v>
      </c>
      <c r="F139" s="113">
        <f t="shared" si="2"/>
        <v>0</v>
      </c>
      <c r="G139" s="41"/>
    </row>
    <row r="140" spans="1:7" x14ac:dyDescent="0.35">
      <c r="A140" s="43" t="s">
        <v>207</v>
      </c>
      <c r="B140" s="72" t="s">
        <v>208</v>
      </c>
      <c r="C140" s="45" t="s">
        <v>160</v>
      </c>
      <c r="D140" s="52"/>
      <c r="E140" s="73">
        <v>2</v>
      </c>
      <c r="F140" s="113">
        <f t="shared" si="2"/>
        <v>0</v>
      </c>
      <c r="G140" s="41"/>
    </row>
    <row r="141" spans="1:7" x14ac:dyDescent="0.35">
      <c r="A141" s="43" t="s">
        <v>209</v>
      </c>
      <c r="B141" s="72" t="s">
        <v>210</v>
      </c>
      <c r="C141" s="45" t="s">
        <v>83</v>
      </c>
      <c r="D141" s="52"/>
      <c r="E141" s="73">
        <v>655</v>
      </c>
      <c r="F141" s="113">
        <f t="shared" si="2"/>
        <v>0</v>
      </c>
      <c r="G141" s="41"/>
    </row>
    <row r="142" spans="1:7" ht="14" x14ac:dyDescent="0.35">
      <c r="A142" s="88"/>
      <c r="B142" s="82"/>
      <c r="C142" s="83"/>
      <c r="D142" s="88"/>
      <c r="E142" s="89"/>
      <c r="F142" s="113"/>
      <c r="G142" s="41"/>
    </row>
    <row r="143" spans="1:7" ht="28" x14ac:dyDescent="0.35">
      <c r="A143" s="20"/>
      <c r="B143" s="15" t="s">
        <v>211</v>
      </c>
      <c r="C143" s="20"/>
      <c r="D143" s="20"/>
      <c r="E143" s="85"/>
      <c r="F143" s="113"/>
      <c r="G143" s="41"/>
    </row>
    <row r="144" spans="1:7" ht="14" x14ac:dyDescent="0.35">
      <c r="A144" s="20"/>
      <c r="B144" s="90" t="s">
        <v>212</v>
      </c>
      <c r="C144" s="20"/>
      <c r="D144" s="20"/>
      <c r="E144" s="85"/>
      <c r="F144" s="113"/>
      <c r="G144" s="41"/>
    </row>
    <row r="145" spans="1:8" ht="37.5" x14ac:dyDescent="0.35">
      <c r="A145" s="43" t="s">
        <v>213</v>
      </c>
      <c r="B145" s="72" t="s">
        <v>214</v>
      </c>
      <c r="C145" s="45" t="s">
        <v>215</v>
      </c>
      <c r="D145" s="52"/>
      <c r="E145" s="73">
        <v>60</v>
      </c>
      <c r="F145" s="113">
        <f t="shared" si="2"/>
        <v>0</v>
      </c>
      <c r="G145" s="41"/>
    </row>
    <row r="146" spans="1:8" ht="50" x14ac:dyDescent="0.35">
      <c r="A146" s="43" t="s">
        <v>216</v>
      </c>
      <c r="B146" s="51" t="s">
        <v>217</v>
      </c>
      <c r="C146" s="45" t="s">
        <v>160</v>
      </c>
      <c r="D146" s="52"/>
      <c r="E146" s="73">
        <v>1</v>
      </c>
      <c r="F146" s="113">
        <f t="shared" si="2"/>
        <v>0</v>
      </c>
      <c r="G146" s="41"/>
    </row>
    <row r="147" spans="1:8" ht="50" x14ac:dyDescent="0.35">
      <c r="A147" s="43" t="s">
        <v>218</v>
      </c>
      <c r="B147" s="51" t="s">
        <v>219</v>
      </c>
      <c r="C147" s="45" t="s">
        <v>160</v>
      </c>
      <c r="D147" s="52"/>
      <c r="E147" s="73">
        <v>1</v>
      </c>
      <c r="F147" s="113">
        <f t="shared" si="2"/>
        <v>0</v>
      </c>
      <c r="G147" s="41"/>
    </row>
    <row r="148" spans="1:8" ht="25" x14ac:dyDescent="0.35">
      <c r="A148" s="43" t="s">
        <v>220</v>
      </c>
      <c r="B148" s="51" t="s">
        <v>221</v>
      </c>
      <c r="C148" s="45" t="s">
        <v>222</v>
      </c>
      <c r="D148" s="52"/>
      <c r="E148" s="73">
        <v>1</v>
      </c>
      <c r="F148" s="113">
        <f t="shared" si="2"/>
        <v>0</v>
      </c>
      <c r="G148" s="41"/>
    </row>
    <row r="149" spans="1:8" ht="25" x14ac:dyDescent="0.35">
      <c r="A149" s="43" t="s">
        <v>223</v>
      </c>
      <c r="B149" s="51" t="s">
        <v>224</v>
      </c>
      <c r="C149" s="45" t="s">
        <v>160</v>
      </c>
      <c r="D149" s="52"/>
      <c r="E149" s="73">
        <v>1</v>
      </c>
      <c r="F149" s="113">
        <f t="shared" si="2"/>
        <v>0</v>
      </c>
      <c r="G149" s="41"/>
    </row>
    <row r="150" spans="1:8" ht="25" x14ac:dyDescent="0.35">
      <c r="A150" s="43" t="s">
        <v>225</v>
      </c>
      <c r="B150" s="51" t="s">
        <v>226</v>
      </c>
      <c r="C150" s="45" t="s">
        <v>160</v>
      </c>
      <c r="D150" s="52"/>
      <c r="E150" s="73">
        <v>1</v>
      </c>
      <c r="F150" s="113">
        <f t="shared" si="2"/>
        <v>0</v>
      </c>
      <c r="G150" s="41"/>
    </row>
    <row r="151" spans="1:8" x14ac:dyDescent="0.35">
      <c r="A151" s="43"/>
      <c r="B151" s="51"/>
      <c r="C151" s="45"/>
      <c r="D151" s="43"/>
      <c r="E151" s="73"/>
      <c r="F151" s="113"/>
      <c r="G151" s="41"/>
    </row>
    <row r="152" spans="1:8" ht="14" x14ac:dyDescent="0.35">
      <c r="A152" s="20"/>
      <c r="B152" s="90" t="s">
        <v>227</v>
      </c>
      <c r="C152" s="20"/>
      <c r="D152" s="20"/>
      <c r="E152" s="85"/>
      <c r="F152" s="113"/>
      <c r="G152" s="41"/>
    </row>
    <row r="153" spans="1:8" ht="220.4" customHeight="1" x14ac:dyDescent="0.35">
      <c r="A153" s="20"/>
      <c r="B153" s="44" t="s">
        <v>321</v>
      </c>
      <c r="C153" s="20"/>
      <c r="D153" s="20"/>
      <c r="E153" s="85"/>
      <c r="F153" s="113"/>
      <c r="G153" s="41"/>
    </row>
    <row r="154" spans="1:8" x14ac:dyDescent="0.35">
      <c r="A154" s="43" t="s">
        <v>228</v>
      </c>
      <c r="B154" s="51" t="s">
        <v>229</v>
      </c>
      <c r="C154" s="45" t="s">
        <v>222</v>
      </c>
      <c r="D154" s="52"/>
      <c r="E154" s="73">
        <v>19</v>
      </c>
      <c r="F154" s="113">
        <f t="shared" si="2"/>
        <v>0</v>
      </c>
      <c r="G154" s="41"/>
      <c r="H154" s="91"/>
    </row>
    <row r="155" spans="1:8" ht="37.5" x14ac:dyDescent="0.35">
      <c r="A155" s="43" t="s">
        <v>230</v>
      </c>
      <c r="B155" s="51" t="s">
        <v>231</v>
      </c>
      <c r="C155" s="45" t="s">
        <v>222</v>
      </c>
      <c r="D155" s="52"/>
      <c r="E155" s="73">
        <v>233</v>
      </c>
      <c r="F155" s="113">
        <f t="shared" si="2"/>
        <v>0</v>
      </c>
      <c r="G155" s="41"/>
    </row>
    <row r="156" spans="1:8" x14ac:dyDescent="0.35">
      <c r="A156" s="43" t="s">
        <v>232</v>
      </c>
      <c r="B156" s="51" t="s">
        <v>233</v>
      </c>
      <c r="C156" s="45" t="s">
        <v>222</v>
      </c>
      <c r="D156" s="52"/>
      <c r="E156" s="73">
        <v>8</v>
      </c>
      <c r="F156" s="113">
        <f t="shared" si="2"/>
        <v>0</v>
      </c>
      <c r="G156" s="41"/>
    </row>
    <row r="157" spans="1:8" x14ac:dyDescent="0.35">
      <c r="A157" s="43" t="s">
        <v>234</v>
      </c>
      <c r="B157" s="51" t="s">
        <v>235</v>
      </c>
      <c r="C157" s="45" t="s">
        <v>222</v>
      </c>
      <c r="D157" s="52"/>
      <c r="E157" s="73">
        <v>19</v>
      </c>
      <c r="F157" s="113">
        <f t="shared" si="2"/>
        <v>0</v>
      </c>
      <c r="G157" s="41"/>
    </row>
    <row r="158" spans="1:8" ht="37.5" x14ac:dyDescent="0.35">
      <c r="A158" s="43" t="s">
        <v>236</v>
      </c>
      <c r="B158" s="51" t="s">
        <v>237</v>
      </c>
      <c r="C158" s="45" t="s">
        <v>222</v>
      </c>
      <c r="D158" s="52"/>
      <c r="E158" s="73">
        <v>19</v>
      </c>
      <c r="F158" s="113">
        <f t="shared" si="2"/>
        <v>0</v>
      </c>
      <c r="G158" s="41"/>
    </row>
    <row r="159" spans="1:8" ht="25" x14ac:dyDescent="0.35">
      <c r="A159" s="43" t="s">
        <v>238</v>
      </c>
      <c r="B159" s="51" t="s">
        <v>239</v>
      </c>
      <c r="C159" s="45" t="s">
        <v>222</v>
      </c>
      <c r="D159" s="52"/>
      <c r="E159" s="73">
        <v>27</v>
      </c>
      <c r="F159" s="113">
        <f t="shared" si="2"/>
        <v>0</v>
      </c>
      <c r="G159" s="41"/>
    </row>
    <row r="160" spans="1:8" ht="25" x14ac:dyDescent="0.35">
      <c r="A160" s="43" t="s">
        <v>240</v>
      </c>
      <c r="B160" s="51" t="s">
        <v>241</v>
      </c>
      <c r="C160" s="45" t="s">
        <v>222</v>
      </c>
      <c r="D160" s="52"/>
      <c r="E160" s="73">
        <v>39</v>
      </c>
      <c r="F160" s="113">
        <f t="shared" si="2"/>
        <v>0</v>
      </c>
      <c r="G160" s="41"/>
    </row>
    <row r="161" spans="1:8" x14ac:dyDescent="0.35">
      <c r="A161" s="43" t="s">
        <v>242</v>
      </c>
      <c r="B161" s="51" t="s">
        <v>243</v>
      </c>
      <c r="C161" s="45" t="s">
        <v>222</v>
      </c>
      <c r="D161" s="52"/>
      <c r="E161" s="73">
        <v>4</v>
      </c>
      <c r="F161" s="113">
        <f t="shared" si="2"/>
        <v>0</v>
      </c>
      <c r="G161" s="41"/>
    </row>
    <row r="162" spans="1:8" x14ac:dyDescent="0.35">
      <c r="A162" s="43" t="s">
        <v>244</v>
      </c>
      <c r="B162" s="51" t="s">
        <v>245</v>
      </c>
      <c r="C162" s="45" t="s">
        <v>222</v>
      </c>
      <c r="D162" s="52"/>
      <c r="E162" s="73">
        <v>4</v>
      </c>
      <c r="F162" s="113">
        <f t="shared" si="2"/>
        <v>0</v>
      </c>
      <c r="G162" s="41"/>
    </row>
    <row r="163" spans="1:8" x14ac:dyDescent="0.35">
      <c r="A163" s="43" t="s">
        <v>246</v>
      </c>
      <c r="B163" s="72" t="s">
        <v>247</v>
      </c>
      <c r="C163" s="45" t="s">
        <v>222</v>
      </c>
      <c r="D163" s="52"/>
      <c r="E163" s="73">
        <v>4</v>
      </c>
      <c r="F163" s="113">
        <f t="shared" si="2"/>
        <v>0</v>
      </c>
      <c r="G163" s="41"/>
    </row>
    <row r="164" spans="1:8" x14ac:dyDescent="0.35">
      <c r="A164" s="43" t="s">
        <v>248</v>
      </c>
      <c r="B164" s="72" t="s">
        <v>249</v>
      </c>
      <c r="C164" s="45" t="s">
        <v>222</v>
      </c>
      <c r="D164" s="52"/>
      <c r="E164" s="73">
        <v>4</v>
      </c>
      <c r="F164" s="113">
        <f t="shared" si="2"/>
        <v>0</v>
      </c>
      <c r="G164" s="41"/>
    </row>
    <row r="165" spans="1:8" x14ac:dyDescent="0.35">
      <c r="A165" s="43" t="s">
        <v>250</v>
      </c>
      <c r="B165" s="72" t="s">
        <v>251</v>
      </c>
      <c r="C165" s="45" t="s">
        <v>222</v>
      </c>
      <c r="D165" s="52"/>
      <c r="E165" s="73">
        <v>8</v>
      </c>
      <c r="F165" s="113">
        <f t="shared" si="2"/>
        <v>0</v>
      </c>
      <c r="G165" s="41"/>
    </row>
    <row r="166" spans="1:8" x14ac:dyDescent="0.35">
      <c r="A166" s="43"/>
      <c r="B166" s="72"/>
      <c r="C166" s="45"/>
      <c r="D166" s="43"/>
      <c r="E166" s="74"/>
      <c r="F166" s="113"/>
    </row>
    <row r="167" spans="1:8" ht="14" x14ac:dyDescent="0.35">
      <c r="A167" s="20"/>
      <c r="B167" s="90" t="s">
        <v>252</v>
      </c>
      <c r="C167" s="20"/>
      <c r="D167" s="20"/>
      <c r="E167" s="86"/>
      <c r="F167" s="113"/>
    </row>
    <row r="168" spans="1:8" ht="50" x14ac:dyDescent="0.35">
      <c r="A168" s="20"/>
      <c r="B168" s="44" t="s">
        <v>253</v>
      </c>
      <c r="C168" s="20"/>
      <c r="D168" s="20"/>
      <c r="E168" s="86"/>
      <c r="F168" s="113"/>
    </row>
    <row r="169" spans="1:8" ht="25" x14ac:dyDescent="0.35">
      <c r="A169" s="43" t="s">
        <v>254</v>
      </c>
      <c r="B169" s="51" t="s">
        <v>255</v>
      </c>
      <c r="C169" s="45" t="s">
        <v>83</v>
      </c>
      <c r="D169" s="52"/>
      <c r="E169" s="73">
        <v>10</v>
      </c>
      <c r="F169" s="113">
        <f t="shared" si="2"/>
        <v>0</v>
      </c>
    </row>
    <row r="170" spans="1:8" ht="25" x14ac:dyDescent="0.35">
      <c r="A170" s="43" t="s">
        <v>256</v>
      </c>
      <c r="B170" s="51" t="s">
        <v>257</v>
      </c>
      <c r="C170" s="45" t="s">
        <v>83</v>
      </c>
      <c r="D170" s="52"/>
      <c r="E170" s="73">
        <v>10</v>
      </c>
      <c r="F170" s="113">
        <f t="shared" si="2"/>
        <v>0</v>
      </c>
    </row>
    <row r="171" spans="1:8" ht="25" x14ac:dyDescent="0.35">
      <c r="A171" s="43" t="s">
        <v>258</v>
      </c>
      <c r="B171" s="51" t="s">
        <v>259</v>
      </c>
      <c r="C171" s="45" t="s">
        <v>222</v>
      </c>
      <c r="D171" s="52"/>
      <c r="E171" s="73">
        <v>1</v>
      </c>
      <c r="F171" s="113">
        <f t="shared" si="2"/>
        <v>0</v>
      </c>
    </row>
    <row r="172" spans="1:8" ht="37.5" x14ac:dyDescent="0.35">
      <c r="A172" s="43" t="s">
        <v>260</v>
      </c>
      <c r="B172" s="51" t="s">
        <v>261</v>
      </c>
      <c r="C172" s="45" t="s">
        <v>83</v>
      </c>
      <c r="D172" s="52"/>
      <c r="E172" s="73">
        <v>1</v>
      </c>
      <c r="F172" s="113">
        <f t="shared" si="2"/>
        <v>0</v>
      </c>
    </row>
    <row r="173" spans="1:8" x14ac:dyDescent="0.35">
      <c r="A173" s="43"/>
      <c r="B173" s="72"/>
      <c r="C173" s="45"/>
      <c r="D173" s="43"/>
    </row>
    <row r="174" spans="1:8" ht="26.25" customHeight="1" x14ac:dyDescent="0.35">
      <c r="A174" s="160" t="s">
        <v>262</v>
      </c>
      <c r="B174" s="161"/>
      <c r="C174" s="161"/>
      <c r="D174" s="161"/>
      <c r="E174" s="162"/>
      <c r="F174" s="114">
        <f>SUM(F104:F172)</f>
        <v>0</v>
      </c>
      <c r="G174" s="22"/>
      <c r="H174" s="22"/>
    </row>
    <row r="175" spans="1:8" ht="26.25" customHeight="1" x14ac:dyDescent="0.35">
      <c r="A175" s="23"/>
      <c r="B175" s="24"/>
      <c r="C175" s="24"/>
      <c r="D175" s="24"/>
      <c r="E175" s="25"/>
      <c r="F175" s="26"/>
      <c r="G175" s="22"/>
      <c r="H175" s="22"/>
    </row>
    <row r="176" spans="1:8" ht="14.25" customHeight="1" x14ac:dyDescent="0.35">
      <c r="A176" s="158" t="s">
        <v>263</v>
      </c>
      <c r="B176" s="159"/>
      <c r="C176" s="159"/>
      <c r="D176" s="159"/>
      <c r="E176" s="159"/>
      <c r="F176" s="159"/>
    </row>
    <row r="177" spans="1:9" ht="25" x14ac:dyDescent="0.35">
      <c r="A177" s="50"/>
      <c r="B177" s="44" t="s">
        <v>264</v>
      </c>
      <c r="C177" s="44"/>
      <c r="D177" s="92" t="s">
        <v>265</v>
      </c>
      <c r="E177" s="50"/>
      <c r="F177" s="93"/>
    </row>
    <row r="178" spans="1:9" ht="25" x14ac:dyDescent="0.35">
      <c r="A178" s="50" t="s">
        <v>266</v>
      </c>
      <c r="B178" s="44" t="s">
        <v>267</v>
      </c>
      <c r="C178" s="92" t="s">
        <v>268</v>
      </c>
      <c r="D178" s="94"/>
      <c r="E178" s="95" t="s">
        <v>269</v>
      </c>
      <c r="F178" s="115">
        <f>-D178*(F101+F174)*6%</f>
        <v>0</v>
      </c>
    </row>
    <row r="179" spans="1:9" ht="29.4" customHeight="1" x14ac:dyDescent="0.35">
      <c r="A179" s="50" t="s">
        <v>270</v>
      </c>
      <c r="B179" s="44" t="s">
        <v>271</v>
      </c>
      <c r="C179" s="92" t="s">
        <v>268</v>
      </c>
      <c r="D179" s="94"/>
      <c r="E179" s="95" t="s">
        <v>272</v>
      </c>
      <c r="F179" s="115">
        <f>-D179*(F101+F174)*6%</f>
        <v>0</v>
      </c>
    </row>
    <row r="180" spans="1:9" ht="33" customHeight="1" x14ac:dyDescent="0.35">
      <c r="A180" s="50" t="s">
        <v>273</v>
      </c>
      <c r="B180" s="76" t="s">
        <v>274</v>
      </c>
      <c r="C180" s="92" t="s">
        <v>268</v>
      </c>
      <c r="D180" s="97"/>
      <c r="E180" s="95" t="s">
        <v>275</v>
      </c>
      <c r="F180" s="115">
        <f>-D180*(F101+F174)*6%</f>
        <v>0</v>
      </c>
    </row>
    <row r="181" spans="1:9" x14ac:dyDescent="0.35">
      <c r="A181" s="50"/>
      <c r="B181" s="76"/>
      <c r="C181" s="44"/>
      <c r="D181" s="76"/>
      <c r="E181" s="50"/>
      <c r="F181" s="50"/>
    </row>
    <row r="182" spans="1:9" x14ac:dyDescent="0.35">
      <c r="A182" s="50"/>
      <c r="B182" s="157" t="s">
        <v>276</v>
      </c>
      <c r="C182" s="157"/>
      <c r="D182" s="157"/>
      <c r="E182" s="50"/>
      <c r="F182" s="50"/>
    </row>
    <row r="183" spans="1:9" ht="44.25" customHeight="1" x14ac:dyDescent="0.35">
      <c r="A183" s="50"/>
      <c r="B183" s="157" t="s">
        <v>277</v>
      </c>
      <c r="C183" s="157"/>
      <c r="D183" s="157"/>
      <c r="E183" s="50"/>
      <c r="F183" s="50"/>
    </row>
    <row r="184" spans="1:9" ht="44.25" customHeight="1" x14ac:dyDescent="0.35">
      <c r="A184" s="50"/>
      <c r="B184" s="157" t="s">
        <v>278</v>
      </c>
      <c r="C184" s="157"/>
      <c r="D184" s="157"/>
      <c r="E184" s="50"/>
      <c r="F184" s="50"/>
    </row>
    <row r="185" spans="1:9" ht="33" customHeight="1" x14ac:dyDescent="0.35">
      <c r="A185" s="50"/>
      <c r="B185" s="157" t="s">
        <v>279</v>
      </c>
      <c r="C185" s="157"/>
      <c r="D185" s="157"/>
      <c r="E185" s="50"/>
      <c r="F185" s="50"/>
    </row>
    <row r="186" spans="1:9" x14ac:dyDescent="0.35">
      <c r="A186" s="166"/>
      <c r="B186" s="167"/>
      <c r="C186" s="167"/>
      <c r="D186" s="167"/>
      <c r="E186" s="167"/>
      <c r="F186" s="167"/>
    </row>
    <row r="188" spans="1:9" ht="26.25" customHeight="1" x14ac:dyDescent="0.35">
      <c r="A188" s="160" t="s">
        <v>280</v>
      </c>
      <c r="B188" s="161"/>
      <c r="C188" s="161"/>
      <c r="D188" s="161"/>
      <c r="E188" s="162"/>
      <c r="F188" s="114">
        <f>SUM(F178:F180)</f>
        <v>0</v>
      </c>
      <c r="G188" s="22"/>
      <c r="H188" s="22"/>
    </row>
    <row r="189" spans="1:9" ht="13" thickBot="1" x14ac:dyDescent="0.4"/>
    <row r="190" spans="1:9" ht="31.5" customHeight="1" thickBot="1" x14ac:dyDescent="0.4">
      <c r="A190" s="174" t="s">
        <v>322</v>
      </c>
      <c r="B190" s="175"/>
      <c r="C190" s="175"/>
      <c r="D190" s="175"/>
      <c r="E190" s="176"/>
      <c r="F190" s="117">
        <f>F101+F174+F188</f>
        <v>0</v>
      </c>
      <c r="G190" s="22"/>
      <c r="H190" s="22"/>
    </row>
    <row r="191" spans="1:9" ht="13" thickBot="1" x14ac:dyDescent="0.4"/>
    <row r="192" spans="1:9" ht="57" customHeight="1" thickBot="1" x14ac:dyDescent="0.4">
      <c r="A192" s="177" t="s">
        <v>327</v>
      </c>
      <c r="B192" s="178"/>
      <c r="C192" s="178"/>
      <c r="D192" s="178"/>
      <c r="E192" s="179"/>
      <c r="F192" s="118">
        <f>F190*20/100</f>
        <v>0</v>
      </c>
      <c r="G192" s="163"/>
      <c r="H192" s="164"/>
      <c r="I192" s="123"/>
    </row>
    <row r="194" spans="1:6" ht="14.25" customHeight="1" x14ac:dyDescent="0.35">
      <c r="A194" s="158" t="s">
        <v>281</v>
      </c>
      <c r="B194" s="159"/>
      <c r="C194" s="159"/>
      <c r="D194" s="159"/>
      <c r="E194" s="159"/>
      <c r="F194" s="159"/>
    </row>
    <row r="195" spans="1:6" ht="46.5" x14ac:dyDescent="0.35">
      <c r="A195" s="14" t="s">
        <v>10</v>
      </c>
      <c r="B195" s="14" t="s">
        <v>33</v>
      </c>
      <c r="C195" s="14" t="s">
        <v>313</v>
      </c>
      <c r="D195" s="14" t="s">
        <v>34</v>
      </c>
      <c r="E195" s="14" t="s">
        <v>282</v>
      </c>
      <c r="F195" s="14" t="s">
        <v>36</v>
      </c>
    </row>
    <row r="196" spans="1:6" ht="28" x14ac:dyDescent="0.35">
      <c r="A196" s="20"/>
      <c r="B196" s="15" t="s">
        <v>283</v>
      </c>
      <c r="C196" s="20"/>
      <c r="D196" s="20"/>
      <c r="E196" s="100"/>
      <c r="F196" s="50"/>
    </row>
    <row r="197" spans="1:6" ht="25" x14ac:dyDescent="0.35">
      <c r="A197" s="20"/>
      <c r="B197" s="47" t="s">
        <v>284</v>
      </c>
      <c r="C197" s="20"/>
      <c r="D197" s="20"/>
      <c r="E197" s="50"/>
      <c r="F197" s="50"/>
    </row>
    <row r="198" spans="1:6" ht="15.5" x14ac:dyDescent="0.35">
      <c r="A198" s="43" t="s">
        <v>285</v>
      </c>
      <c r="B198" s="101" t="s">
        <v>286</v>
      </c>
      <c r="C198" s="102" t="s">
        <v>43</v>
      </c>
      <c r="D198" s="96"/>
      <c r="E198" s="53">
        <v>35</v>
      </c>
      <c r="F198" s="113">
        <f>D198*E198</f>
        <v>0</v>
      </c>
    </row>
    <row r="199" spans="1:6" ht="15.5" x14ac:dyDescent="0.35">
      <c r="A199" s="43" t="s">
        <v>287</v>
      </c>
      <c r="B199" s="101" t="s">
        <v>288</v>
      </c>
      <c r="C199" s="102" t="s">
        <v>43</v>
      </c>
      <c r="D199" s="96"/>
      <c r="E199" s="53">
        <v>9</v>
      </c>
      <c r="F199" s="113">
        <f t="shared" ref="F199:F209" si="3">D199*E199</f>
        <v>0</v>
      </c>
    </row>
    <row r="200" spans="1:6" ht="15.5" x14ac:dyDescent="0.35">
      <c r="A200" s="43" t="s">
        <v>289</v>
      </c>
      <c r="B200" s="101" t="s">
        <v>290</v>
      </c>
      <c r="C200" s="102" t="s">
        <v>43</v>
      </c>
      <c r="D200" s="96"/>
      <c r="E200" s="53">
        <v>9</v>
      </c>
      <c r="F200" s="113">
        <f t="shared" si="3"/>
        <v>0</v>
      </c>
    </row>
    <row r="201" spans="1:6" ht="15.5" x14ac:dyDescent="0.35">
      <c r="A201" s="43" t="s">
        <v>291</v>
      </c>
      <c r="B201" s="101" t="s">
        <v>292</v>
      </c>
      <c r="C201" s="102" t="s">
        <v>43</v>
      </c>
      <c r="D201" s="96"/>
      <c r="E201" s="53">
        <v>9</v>
      </c>
      <c r="F201" s="113">
        <f t="shared" si="3"/>
        <v>0</v>
      </c>
    </row>
    <row r="202" spans="1:6" x14ac:dyDescent="0.35">
      <c r="A202" s="43" t="s">
        <v>293</v>
      </c>
      <c r="B202" s="101" t="s">
        <v>294</v>
      </c>
      <c r="C202" s="102" t="s">
        <v>43</v>
      </c>
      <c r="D202" s="96"/>
      <c r="E202" s="53">
        <v>9</v>
      </c>
      <c r="F202" s="113">
        <f t="shared" si="3"/>
        <v>0</v>
      </c>
    </row>
    <row r="203" spans="1:6" x14ac:dyDescent="0.35">
      <c r="A203" s="43"/>
      <c r="B203" s="101"/>
      <c r="C203" s="102"/>
      <c r="D203" s="43"/>
      <c r="E203" s="53"/>
      <c r="F203" s="113"/>
    </row>
    <row r="204" spans="1:6" ht="14" x14ac:dyDescent="0.35">
      <c r="A204" s="20"/>
      <c r="B204" s="47" t="s">
        <v>295</v>
      </c>
      <c r="C204" s="20"/>
      <c r="D204" s="20"/>
      <c r="E204" s="53"/>
      <c r="F204" s="113"/>
    </row>
    <row r="205" spans="1:6" ht="15.5" x14ac:dyDescent="0.35">
      <c r="A205" s="43" t="s">
        <v>296</v>
      </c>
      <c r="B205" s="101" t="s">
        <v>286</v>
      </c>
      <c r="C205" s="102" t="s">
        <v>43</v>
      </c>
      <c r="D205" s="96"/>
      <c r="E205" s="53">
        <v>25</v>
      </c>
      <c r="F205" s="113">
        <f t="shared" si="3"/>
        <v>0</v>
      </c>
    </row>
    <row r="206" spans="1:6" ht="15.5" x14ac:dyDescent="0.35">
      <c r="A206" s="43" t="s">
        <v>297</v>
      </c>
      <c r="B206" s="101" t="s">
        <v>288</v>
      </c>
      <c r="C206" s="102" t="s">
        <v>43</v>
      </c>
      <c r="D206" s="96"/>
      <c r="E206" s="53">
        <v>1</v>
      </c>
      <c r="F206" s="113">
        <f t="shared" si="3"/>
        <v>0</v>
      </c>
    </row>
    <row r="207" spans="1:6" ht="15.5" x14ac:dyDescent="0.35">
      <c r="A207" s="43" t="s">
        <v>298</v>
      </c>
      <c r="B207" s="101" t="s">
        <v>290</v>
      </c>
      <c r="C207" s="102" t="s">
        <v>43</v>
      </c>
      <c r="D207" s="96"/>
      <c r="E207" s="53">
        <v>1</v>
      </c>
      <c r="F207" s="113">
        <f t="shared" si="3"/>
        <v>0</v>
      </c>
    </row>
    <row r="208" spans="1:6" ht="15.5" x14ac:dyDescent="0.35">
      <c r="A208" s="43" t="s">
        <v>299</v>
      </c>
      <c r="B208" s="101" t="s">
        <v>292</v>
      </c>
      <c r="C208" s="102" t="s">
        <v>43</v>
      </c>
      <c r="D208" s="96"/>
      <c r="E208" s="53">
        <v>1</v>
      </c>
      <c r="F208" s="113">
        <f t="shared" si="3"/>
        <v>0</v>
      </c>
    </row>
    <row r="209" spans="1:6" x14ac:dyDescent="0.35">
      <c r="A209" s="43" t="s">
        <v>300</v>
      </c>
      <c r="B209" s="101" t="s">
        <v>294</v>
      </c>
      <c r="C209" s="102" t="s">
        <v>43</v>
      </c>
      <c r="D209" s="96"/>
      <c r="E209" s="53">
        <v>1</v>
      </c>
      <c r="F209" s="113">
        <f t="shared" si="3"/>
        <v>0</v>
      </c>
    </row>
    <row r="210" spans="1:6" x14ac:dyDescent="0.35">
      <c r="A210" s="43"/>
      <c r="B210" s="103"/>
      <c r="C210" s="102"/>
      <c r="D210" s="43"/>
      <c r="E210" s="50"/>
      <c r="F210" s="50"/>
    </row>
    <row r="211" spans="1:6" ht="14.5" thickBot="1" x14ac:dyDescent="0.35">
      <c r="A211" s="8"/>
      <c r="B211" s="8"/>
      <c r="C211" s="8"/>
      <c r="D211" s="8"/>
      <c r="E211" s="8"/>
      <c r="F211" s="8"/>
    </row>
    <row r="212" spans="1:6" ht="16" thickBot="1" x14ac:dyDescent="0.4">
      <c r="A212" s="168" t="s">
        <v>323</v>
      </c>
      <c r="B212" s="169"/>
      <c r="C212" s="169"/>
      <c r="D212" s="169"/>
      <c r="E212" s="169"/>
      <c r="F212" s="117">
        <f>SUM(F198:F209)</f>
        <v>0</v>
      </c>
    </row>
    <row r="213" spans="1:6" ht="14.5" thickBot="1" x14ac:dyDescent="0.35">
      <c r="A213" s="8"/>
      <c r="B213" s="8"/>
      <c r="C213" s="8"/>
      <c r="D213" s="8"/>
      <c r="E213" s="8"/>
      <c r="F213" s="8"/>
    </row>
    <row r="214" spans="1:6" ht="16" thickBot="1" x14ac:dyDescent="0.4">
      <c r="A214" s="170" t="s">
        <v>329</v>
      </c>
      <c r="B214" s="171"/>
      <c r="C214" s="171"/>
      <c r="D214" s="171"/>
      <c r="E214" s="171"/>
      <c r="F214" s="116">
        <f>F212*1/100</f>
        <v>0</v>
      </c>
    </row>
    <row r="216" spans="1:6" ht="13" thickBot="1" x14ac:dyDescent="0.4"/>
    <row r="217" spans="1:6" ht="18.5" thickBot="1" x14ac:dyDescent="0.4">
      <c r="A217" s="172" t="s">
        <v>328</v>
      </c>
      <c r="B217" s="173"/>
      <c r="C217" s="173"/>
      <c r="D217" s="173"/>
      <c r="E217" s="173"/>
      <c r="F217" s="116">
        <f>F192+F214</f>
        <v>0</v>
      </c>
    </row>
  </sheetData>
  <mergeCells count="20">
    <mergeCell ref="A212:E212"/>
    <mergeCell ref="A214:E214"/>
    <mergeCell ref="A217:E217"/>
    <mergeCell ref="A194:F194"/>
    <mergeCell ref="A188:E188"/>
    <mergeCell ref="A190:E190"/>
    <mergeCell ref="A192:E192"/>
    <mergeCell ref="G192:H192"/>
    <mergeCell ref="A103:F103"/>
    <mergeCell ref="B185:D185"/>
    <mergeCell ref="B183:D183"/>
    <mergeCell ref="B184:D184"/>
    <mergeCell ref="A186:F186"/>
    <mergeCell ref="A1:F1"/>
    <mergeCell ref="A4:B4"/>
    <mergeCell ref="A5:B5"/>
    <mergeCell ref="B182:D182"/>
    <mergeCell ref="A176:F176"/>
    <mergeCell ref="A101:D101"/>
    <mergeCell ref="A174:E174"/>
  </mergeCells>
  <printOptions horizontalCentered="1"/>
  <pageMargins left="0.23622047244094491" right="0.23622047244094491" top="0.74803149606299213" bottom="0.74803149606299213" header="0.31496062992125984" footer="0.31496062992125984"/>
  <pageSetup paperSize="9" scale="65" firstPageNumber="0" orientation="portrait" r:id="rId1"/>
  <headerFooter alignWithMargins="0">
    <oddFooter>&amp;L&amp;A&amp;R&amp;P/&amp;N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9d9ebb0-7bab-4456-b9d9-6fa7c30252ac" xsi:nil="true"/>
    <lcf76f155ced4ddcb4097134ff3c332f xmlns="49e62da4-653b-490d-91c1-e878b188db29">
      <Terms xmlns="http://schemas.microsoft.com/office/infopath/2007/PartnerControls"/>
    </lcf76f155ced4ddcb4097134ff3c332f>
    <Nombre xmlns="49e62da4-653b-490d-91c1-e878b188db29" xsi:nil="true"/>
    <Date xmlns="49e62da4-653b-490d-91c1-e878b188db29" xsi:nil="true"/>
    <CA xmlns="49e62da4-653b-490d-91c1-e878b188db2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325033A97558843937ECB7522537D1A" ma:contentTypeVersion="24" ma:contentTypeDescription="Crée un document." ma:contentTypeScope="" ma:versionID="a3ba26582f4c11381e9e45549fb718f9">
  <xsd:schema xmlns:xsd="http://www.w3.org/2001/XMLSchema" xmlns:xs="http://www.w3.org/2001/XMLSchema" xmlns:p="http://schemas.microsoft.com/office/2006/metadata/properties" xmlns:ns2="49e62da4-653b-490d-91c1-e878b188db29" xmlns:ns3="b2d96b65-75cb-454e-adb8-6e563c456e25" xmlns:ns4="49d9ebb0-7bab-4456-b9d9-6fa7c30252ac" targetNamespace="http://schemas.microsoft.com/office/2006/metadata/properties" ma:root="true" ma:fieldsID="51adb0cb4c0d4b1e2866450d3a3ff558" ns2:_="" ns3:_="" ns4:_="">
    <xsd:import namespace="49e62da4-653b-490d-91c1-e878b188db29"/>
    <xsd:import namespace="b2d96b65-75cb-454e-adb8-6e563c456e25"/>
    <xsd:import namespace="49d9ebb0-7bab-4456-b9d9-6fa7c30252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Nombre" minOccurs="0"/>
                <xsd:element ref="ns2:MediaServiceAutoKeyPoints" minOccurs="0"/>
                <xsd:element ref="ns2:MediaServiceKeyPoints" minOccurs="0"/>
                <xsd:element ref="ns3:SharedWithUsers" minOccurs="0"/>
                <xsd:element ref="ns3:SharedWithDetails" minOccurs="0"/>
                <xsd:element ref="ns2:MediaLengthInSeconds" minOccurs="0"/>
                <xsd:element ref="ns4:TaxCatchAll" minOccurs="0"/>
                <xsd:element ref="ns2:lcf76f155ced4ddcb4097134ff3c332f" minOccurs="0"/>
                <xsd:element ref="ns2:MediaServiceObjectDetectorVersions" minOccurs="0"/>
                <xsd:element ref="ns2:MediaServiceSearchProperties" minOccurs="0"/>
                <xsd:element ref="ns2:Date" minOccurs="0"/>
                <xsd:element ref="ns2:CA"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e62da4-653b-490d-91c1-e878b188db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Nombre" ma:index="16" nillable="true" ma:displayName="Nombre" ma:format="Dropdown" ma:internalName="Nombre" ma:percentage="FALSE">
      <xsd:simpleType>
        <xsd:restriction base="dms:Number"/>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8eacc546-0bb5-4dbc-9d09-df9d5da16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Date" ma:index="27" nillable="true" ma:displayName="Date" ma:format="DateOnly" ma:internalName="Date">
      <xsd:simpleType>
        <xsd:restriction base="dms:DateTime"/>
      </xsd:simpleType>
    </xsd:element>
    <xsd:element name="CA" ma:index="28" nillable="true" ma:displayName="CA" ma:format="Dropdown" ma:internalName="CA">
      <xsd:simpleType>
        <xsd:restriction base="dms:Text">
          <xsd:maxLength value="255"/>
        </xsd:restriction>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2d96b65-75cb-454e-adb8-6e563c456e25"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d9ebb0-7bab-4456-b9d9-6fa7c30252ac"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f20a7c0-ddd1-473a-a849-64be9c0007b6}" ma:internalName="TaxCatchAll" ma:showField="CatchAllData" ma:web="49d9ebb0-7bab-4456-b9d9-6fa7c30252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C23620-8C63-4D4D-A695-8E17C82AEE40}">
  <ds:schemaRefs>
    <ds:schemaRef ds:uri="http://schemas.microsoft.com/sharepoint/v3/contenttype/forms"/>
  </ds:schemaRefs>
</ds:datastoreItem>
</file>

<file path=customXml/itemProps2.xml><?xml version="1.0" encoding="utf-8"?>
<ds:datastoreItem xmlns:ds="http://schemas.openxmlformats.org/officeDocument/2006/customXml" ds:itemID="{49C5EC44-6DDA-4523-A7A6-924D9537BA92}">
  <ds:schemaRefs>
    <ds:schemaRef ds:uri="http://schemas.microsoft.com/office/2006/documentManagement/types"/>
    <ds:schemaRef ds:uri="http://schemas.openxmlformats.org/package/2006/metadata/core-properties"/>
    <ds:schemaRef ds:uri="http://purl.org/dc/terms/"/>
    <ds:schemaRef ds:uri="49e62da4-653b-490d-91c1-e878b188db29"/>
    <ds:schemaRef ds:uri="http://purl.org/dc/dcmitype/"/>
    <ds:schemaRef ds:uri="http://schemas.microsoft.com/office/infopath/2007/PartnerControls"/>
    <ds:schemaRef ds:uri="49d9ebb0-7bab-4456-b9d9-6fa7c30252ac"/>
    <ds:schemaRef ds:uri="http://purl.org/dc/elements/1.1/"/>
    <ds:schemaRef ds:uri="b2d96b65-75cb-454e-adb8-6e563c456e2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4814662-59BE-4634-A313-00C519EA51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e62da4-653b-490d-91c1-e878b188db29"/>
    <ds:schemaRef ds:uri="b2d96b65-75cb-454e-adb8-6e563c456e25"/>
    <ds:schemaRef ds:uri="49d9ebb0-7bab-4456-b9d9-6fa7c30252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DQE - Montant TOTAL</vt:lpstr>
      <vt:lpstr>DQE - partie 1</vt:lpstr>
      <vt:lpstr>DQE - partie 2</vt:lpstr>
      <vt:lpstr>DQE - partie 3</vt:lpstr>
      <vt:lpstr>'DQE - partie 3'!Impression_des_titres</vt:lpstr>
      <vt:lpstr>'DQE - Montant TOTAL'!Zone_d_impression</vt:lpstr>
      <vt:lpstr>'DQE - partie 1'!Zone_d_impression</vt:lpstr>
      <vt:lpstr>'DQE - partie 3'!Zone_d_impression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Carole GIANESINI</dc:creator>
  <cp:keywords/>
  <dc:description/>
  <cp:lastModifiedBy>Cyril COULBAULT</cp:lastModifiedBy>
  <cp:revision/>
  <dcterms:created xsi:type="dcterms:W3CDTF">2016-04-04T15:00:22Z</dcterms:created>
  <dcterms:modified xsi:type="dcterms:W3CDTF">2025-11-17T15:16:29Z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0x010100F325033A97558843937ECB7522537D1A</vt:lpwstr>
  </property>
  <property fmtid="{D5CDD505-2E9C-101B-9397-08002B2CF9AE}" pid="3" name="MediaServiceImageTags">
    <vt:lpwstr/>
  </property>
</Properties>
</file>